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mc:AlternateContent xmlns:mc="http://schemas.openxmlformats.org/markup-compatibility/2006">
    <mc:Choice Requires="x15">
      <x15ac:absPath xmlns:x15ac="http://schemas.microsoft.com/office/spreadsheetml/2010/11/ac" url="G:\Unidades compartidas\IR\Results\2026-27\1Q FY27\Excel\"/>
    </mc:Choice>
  </mc:AlternateContent>
  <xr:revisionPtr revIDLastSave="0" documentId="13_ncr:1_{1A05E7E3-01F8-4A6B-BAB5-F68A44FAE2EF}" xr6:coauthVersionLast="47" xr6:coauthVersionMax="47" xr10:uidLastSave="{00000000-0000-0000-0000-000000000000}"/>
  <bookViews>
    <workbookView xWindow="28704" yWindow="0" windowWidth="25992" windowHeight="20976" tabRatio="771" xr2:uid="{00000000-000D-0000-FFFF-FFFF00000000}"/>
  </bookViews>
  <sheets>
    <sheet name="INDEX" sheetId="11" r:id="rId1"/>
    <sheet name="Key Financials" sheetId="5" r:id="rId2"/>
    <sheet name="P&amp;L" sheetId="2" r:id="rId3"/>
    <sheet name="PRIME" sheetId="13" r:id="rId4"/>
    <sheet name="Balance Sheet" sheetId="3" r:id="rId5"/>
    <sheet name="Cash Flow" sheetId="4" r:id="rId6"/>
    <sheet name="Adjusted items" sheetId="7" r:id="rId7"/>
    <sheet name="Adjusted Net Income" sheetId="6" r:id="rId8"/>
    <sheet name="Working Capital" sheetId="10" r:id="rId9"/>
    <sheet name="Net Debt" sheetId="8" r:id="rId10"/>
    <sheet name="KPIs historic_NEW" sheetId="14" r:id="rId1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8" l="1"/>
  <c r="I11" i="6"/>
  <c r="I6" i="6"/>
  <c r="I13" i="8"/>
  <c r="I12" i="8"/>
  <c r="I11" i="8"/>
  <c r="I10" i="8"/>
  <c r="I9" i="8"/>
  <c r="I8" i="8"/>
  <c r="I7" i="8"/>
  <c r="I6" i="8"/>
  <c r="I5" i="8"/>
  <c r="I4" i="8"/>
  <c r="I3" i="8"/>
  <c r="F8" i="8"/>
  <c r="E8" i="8"/>
  <c r="D8" i="8"/>
  <c r="C8" i="8"/>
  <c r="J9" i="10"/>
  <c r="J8" i="10"/>
  <c r="J7" i="10"/>
  <c r="J6" i="10"/>
  <c r="I9" i="10"/>
  <c r="I8" i="10"/>
  <c r="I7" i="10"/>
  <c r="I6" i="10"/>
  <c r="J4" i="10"/>
  <c r="J3" i="10"/>
  <c r="I4" i="10"/>
  <c r="I3" i="10"/>
  <c r="E6" i="6"/>
  <c r="I23" i="4"/>
  <c r="I24" i="4"/>
  <c r="I22" i="4"/>
  <c r="I21" i="4"/>
  <c r="I20" i="4"/>
  <c r="I19" i="4"/>
  <c r="I18" i="4"/>
  <c r="I17" i="4"/>
  <c r="I16" i="4"/>
  <c r="I15" i="4"/>
  <c r="I14" i="4"/>
  <c r="I13" i="4"/>
  <c r="I12" i="4"/>
  <c r="I11" i="4"/>
  <c r="I10" i="4"/>
  <c r="I9" i="4"/>
  <c r="I8" i="4"/>
  <c r="I7" i="4"/>
  <c r="I6" i="4"/>
  <c r="E12" i="13"/>
  <c r="H8" i="13"/>
  <c r="K18" i="2"/>
  <c r="K17" i="2"/>
  <c r="K16" i="2"/>
  <c r="K15" i="2"/>
  <c r="K14" i="2"/>
  <c r="K13" i="2"/>
  <c r="K12" i="2"/>
  <c r="K11" i="2"/>
  <c r="K10" i="2"/>
  <c r="K9" i="2"/>
  <c r="K8" i="2"/>
  <c r="K7" i="2"/>
  <c r="K6" i="2"/>
  <c r="E11" i="6"/>
  <c r="I10" i="13"/>
  <c r="I11" i="13"/>
  <c r="I12" i="13"/>
  <c r="I5" i="13"/>
  <c r="H5" i="13"/>
  <c r="E5" i="13"/>
  <c r="D5" i="13"/>
  <c r="I8" i="13"/>
  <c r="H10" i="13"/>
  <c r="E10" i="13"/>
  <c r="E8" i="13"/>
  <c r="D10" i="13"/>
  <c r="D8" i="13"/>
  <c r="J13" i="8"/>
  <c r="J12" i="8"/>
  <c r="J11" i="8"/>
  <c r="J10" i="8"/>
  <c r="J9" i="8"/>
  <c r="J8" i="8"/>
  <c r="J7" i="8"/>
  <c r="J6" i="8"/>
  <c r="J5" i="8"/>
  <c r="J18" i="13"/>
  <c r="I18" i="13"/>
  <c r="H18" i="13"/>
  <c r="F18" i="13"/>
  <c r="E18" i="13"/>
  <c r="D18" i="13"/>
  <c r="J17" i="13"/>
  <c r="I17" i="13"/>
  <c r="H17" i="13"/>
  <c r="F17" i="13"/>
  <c r="E17" i="13"/>
  <c r="D17" i="13"/>
  <c r="H11" i="13"/>
  <c r="H12" i="13"/>
  <c r="J12" i="13"/>
  <c r="D11" i="13"/>
  <c r="D12" i="13"/>
  <c r="E11" i="13"/>
  <c r="F12" i="13"/>
  <c r="J14" i="13"/>
  <c r="I14" i="13"/>
  <c r="H14" i="13"/>
  <c r="J16" i="13"/>
  <c r="I16" i="13"/>
  <c r="H16" i="13"/>
  <c r="F16" i="13"/>
  <c r="E16" i="13"/>
  <c r="D16" i="13"/>
  <c r="J15" i="13"/>
  <c r="I15" i="13"/>
  <c r="H15" i="13"/>
  <c r="F15" i="13"/>
  <c r="E15" i="13"/>
  <c r="D15" i="13"/>
  <c r="J13" i="13"/>
  <c r="I13" i="13"/>
  <c r="H13" i="13"/>
  <c r="F13" i="13"/>
  <c r="E13" i="13"/>
  <c r="F14" i="13"/>
  <c r="E14" i="13"/>
  <c r="D14" i="13"/>
  <c r="D13" i="13"/>
  <c r="J11" i="13"/>
  <c r="F11" i="13"/>
  <c r="J10" i="13"/>
  <c r="F10" i="13"/>
  <c r="J8" i="13"/>
  <c r="F8" i="13"/>
</calcChain>
</file>

<file path=xl/sharedStrings.xml><?xml version="1.0" encoding="utf-8"?>
<sst xmlns="http://schemas.openxmlformats.org/spreadsheetml/2006/main" count="275" uniqueCount="151">
  <si>
    <t>P&amp;L (in € million)</t>
  </si>
  <si>
    <t>D&amp;A incl. Impairment</t>
  </si>
  <si>
    <t>Financial result</t>
  </si>
  <si>
    <t>Income tax</t>
  </si>
  <si>
    <t>Net income</t>
  </si>
  <si>
    <t>Goodwill</t>
  </si>
  <si>
    <t>Other fixed assets</t>
  </si>
  <si>
    <t>Deferred tax</t>
  </si>
  <si>
    <t>Provisions</t>
  </si>
  <si>
    <t>Financial debt</t>
  </si>
  <si>
    <t>Cash and cash equivalents</t>
  </si>
  <si>
    <t>Net assets</t>
  </si>
  <si>
    <t>Key Financials</t>
  </si>
  <si>
    <t>INDEX</t>
  </si>
  <si>
    <t>Adjusted Net Income</t>
  </si>
  <si>
    <t>Working Capital</t>
  </si>
  <si>
    <t>1.</t>
  </si>
  <si>
    <t>2.</t>
  </si>
  <si>
    <t>3.</t>
  </si>
  <si>
    <t>4.</t>
  </si>
  <si>
    <t>5.</t>
  </si>
  <si>
    <t>6.</t>
  </si>
  <si>
    <t>7.</t>
  </si>
  <si>
    <t>8.</t>
  </si>
  <si>
    <t>9.</t>
  </si>
  <si>
    <t>P&amp;L</t>
  </si>
  <si>
    <t>Balance Sheet</t>
  </si>
  <si>
    <t>Cash Flow</t>
  </si>
  <si>
    <t>Net Debt</t>
  </si>
  <si>
    <t xml:space="preserve">Disclamer </t>
  </si>
  <si>
    <t>Var %</t>
  </si>
  <si>
    <t xml:space="preserve">Change in working capital </t>
  </si>
  <si>
    <t>Cash flow from operating activities</t>
  </si>
  <si>
    <t>Cash flow from investing activities</t>
  </si>
  <si>
    <t>Cash flow before financing</t>
  </si>
  <si>
    <t>Other debt issuance/ (repayment)</t>
  </si>
  <si>
    <t>Financial expenses (net)</t>
  </si>
  <si>
    <t xml:space="preserve">Cash flow from financing </t>
  </si>
  <si>
    <t>Net increase / (decrease) in cash and cash equivalents</t>
  </si>
  <si>
    <t>Change in perimeter</t>
  </si>
  <si>
    <t>Effect of foreign exchange rate changes</t>
  </si>
  <si>
    <t>Net Financial Debt</t>
  </si>
  <si>
    <t>Adjusted items</t>
  </si>
  <si>
    <t>Income tax (paid) / collected</t>
  </si>
  <si>
    <t>Cash Revenue Margin (*)</t>
  </si>
  <si>
    <t>1H</t>
  </si>
  <si>
    <t>1Q</t>
  </si>
  <si>
    <t>9M</t>
  </si>
  <si>
    <t>Var. %</t>
  </si>
  <si>
    <t>Increases Prime Deferred Revenue</t>
  </si>
  <si>
    <t xml:space="preserve">Net Income </t>
  </si>
  <si>
    <t>Tax effect of the above adjustments</t>
  </si>
  <si>
    <t>Total Working capital</t>
  </si>
  <si>
    <t>Super Senior Revolving Credit Facility</t>
  </si>
  <si>
    <t>Gross Debt for Covenant</t>
  </si>
  <si>
    <t>Gross Financial Debt</t>
  </si>
  <si>
    <t>FY 2019/20</t>
  </si>
  <si>
    <t>FY 2020/21</t>
  </si>
  <si>
    <t>Net financial debt</t>
  </si>
  <si>
    <t>Prime</t>
  </si>
  <si>
    <t>P&amp;L with increase in Prime Deferred Revenue</t>
  </si>
  <si>
    <t>2027 Notes</t>
  </si>
  <si>
    <t>FY 2021/22</t>
  </si>
  <si>
    <t>Cash and cash equivalents at beginning of period (net of bank facilities and bank overdrafts)</t>
  </si>
  <si>
    <t>Cash and cash equivalents at end of period (net of bank facilities and bank overdrafts)</t>
  </si>
  <si>
    <t>Adjusted EBITDA (*)</t>
  </si>
  <si>
    <t>Cash EBITDA (*)</t>
  </si>
  <si>
    <t>Adjusted EBITDA Margin (*)</t>
  </si>
  <si>
    <t>Cash EBITDA Margin (*)</t>
  </si>
  <si>
    <t>Adjusted net income (*)</t>
  </si>
  <si>
    <t>Cash Marginal Profit (*)</t>
  </si>
  <si>
    <t>Adjusted items (*)</t>
  </si>
  <si>
    <t>EBITDA (*)</t>
  </si>
  <si>
    <t>EBIT (*)</t>
  </si>
  <si>
    <t>Evolution of Cash Revenue Margin (*) (LTM)</t>
  </si>
  <si>
    <t>Evolution of Cash Marginal Profit (*) (LTM)</t>
  </si>
  <si>
    <t>Other assets / (liabilities)</t>
  </si>
  <si>
    <t>Revenue margin (*)</t>
  </si>
  <si>
    <t>Variable costs (*)</t>
  </si>
  <si>
    <t>Fixed costs (*)</t>
  </si>
  <si>
    <t>Revenue Margin (*)</t>
  </si>
  <si>
    <t>Adjusted items (included in EBITDA) (*)</t>
  </si>
  <si>
    <t>FY 2022/23</t>
  </si>
  <si>
    <t>Non Prime</t>
  </si>
  <si>
    <t>By segment:</t>
  </si>
  <si>
    <t>Prime Members (*) (in '000)</t>
  </si>
  <si>
    <t>Revenue Margin (*) (**)</t>
  </si>
  <si>
    <t>Prime (*)</t>
  </si>
  <si>
    <t>Cash marginal Profit margin (*)</t>
  </si>
  <si>
    <t>Cash EBITDA margin (*)</t>
  </si>
  <si>
    <t>Adjusted EBITDA margin (*)</t>
  </si>
  <si>
    <t>Marginal Profit (*) (**)</t>
  </si>
  <si>
    <t>Increase in Prime deferred revenue</t>
  </si>
  <si>
    <t>P&amp;L Prime per Prime Member (*)</t>
  </si>
  <si>
    <t>Financing costs capitalised on SSRCF</t>
  </si>
  <si>
    <t>12M</t>
  </si>
  <si>
    <t>KPI historic NEW</t>
  </si>
  <si>
    <t>Sep.</t>
  </si>
  <si>
    <t>Dec.</t>
  </si>
  <si>
    <t>Mar.</t>
  </si>
  <si>
    <t>Jun.</t>
  </si>
  <si>
    <t xml:space="preserve">10. </t>
  </si>
  <si>
    <t>Acquisiton of Treasury Shares</t>
  </si>
  <si>
    <t>FY 2023/24</t>
  </si>
  <si>
    <t>Adjusted net income (*) (**)</t>
  </si>
  <si>
    <r>
      <t>Total fixed assets</t>
    </r>
    <r>
      <rPr>
        <b/>
        <vertAlign val="superscript"/>
        <sz val="12"/>
        <color theme="1"/>
        <rFont val="Exo 2"/>
      </rPr>
      <t>(*)</t>
    </r>
  </si>
  <si>
    <r>
      <t>Total working capital</t>
    </r>
    <r>
      <rPr>
        <b/>
        <vertAlign val="superscript"/>
        <sz val="12"/>
        <color theme="1"/>
        <rFont val="Exo 2"/>
      </rPr>
      <t>(**)</t>
    </r>
  </si>
  <si>
    <t>(*) Including non-current deposits and guarantees</t>
  </si>
  <si>
    <t>(**) Including non-current deferred revenue and other non-current liabilities</t>
  </si>
  <si>
    <t>Other</t>
  </si>
  <si>
    <t>Gain / (loss) associated to treasury shares transactions</t>
  </si>
  <si>
    <t>(In Euro Million)</t>
  </si>
  <si>
    <t>Dec</t>
  </si>
  <si>
    <t xml:space="preserve">Top 6 </t>
  </si>
  <si>
    <t>Rest of the World</t>
  </si>
  <si>
    <t>FY 2024/25</t>
  </si>
  <si>
    <t>Variable Costs (*)</t>
  </si>
  <si>
    <t>Fixed Costs (*)</t>
  </si>
  <si>
    <t>Long-term incentives expenses</t>
  </si>
  <si>
    <t>Working capital excl. Non-current deferred revenue and other liabilities</t>
  </si>
  <si>
    <t>Deferred revenue - non-current</t>
  </si>
  <si>
    <t>Other liabilities - non-current</t>
  </si>
  <si>
    <t>Leases under IFRS16</t>
  </si>
  <si>
    <t>Others (SSRCF, overdrafts, financing costs capitalised and amortisation)</t>
  </si>
  <si>
    <t>Non-Prime Bookings (*) (in '000)</t>
  </si>
  <si>
    <t>Non-Prime (*)</t>
  </si>
  <si>
    <t>Non-Prime</t>
  </si>
  <si>
    <t>P&amp;L Non-Prime per Non Prime Booking (*)</t>
  </si>
  <si>
    <t>Cash - end of period (**)</t>
  </si>
  <si>
    <t>Mar.26</t>
  </si>
  <si>
    <t>FY26</t>
  </si>
  <si>
    <t>2027 Notes Repayment</t>
  </si>
  <si>
    <t xml:space="preserve">Mar. </t>
  </si>
  <si>
    <t>2030 Notes</t>
  </si>
  <si>
    <t>Gross debt / Cash EBITDA LTM</t>
  </si>
  <si>
    <t>By segment (geographies):</t>
  </si>
  <si>
    <t>FY 2025/26</t>
  </si>
  <si>
    <t>Figures subject to rounding: sums may differ slightly due to rounding effects.</t>
  </si>
  <si>
    <t>Sep.26</t>
  </si>
  <si>
    <t>Dec.26</t>
  </si>
  <si>
    <t>Mar.27</t>
  </si>
  <si>
    <t>1Q FY27</t>
  </si>
  <si>
    <t>1H FY27</t>
  </si>
  <si>
    <t>9M FY27</t>
  </si>
  <si>
    <t>FY27</t>
  </si>
  <si>
    <t>Jun.26</t>
  </si>
  <si>
    <t>3M</t>
  </si>
  <si>
    <t>-11.1ppt</t>
  </si>
  <si>
    <t>-9.6ppt</t>
  </si>
  <si>
    <t>June.26</t>
  </si>
  <si>
    <t>Non-cash 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</si>
</sst>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0&quot; &quot;;\(#,##0\);&quot;- &quot;"/>
    <numFmt numFmtId="165" formatCode="#,##0.0&quot; &quot;;\(#,##0.0\);&quot;- &quot;"/>
    <numFmt numFmtId="166" formatCode="\+0.0%;\(0.0\)%"/>
    <numFmt numFmtId="167" formatCode="#,##0.0&quot; &quot;;\(#,##0.0\);\-&quot; &quot;"/>
    <numFmt numFmtId="168" formatCode="#,##0.0&quot; &quot;;[Red]\(#,##0.0\);&quot;- &quot;"/>
    <numFmt numFmtId="169" formatCode="0.0%"/>
    <numFmt numFmtId="170" formatCode="#,##0.0"/>
    <numFmt numFmtId="171" formatCode="0.0\x;\(0.0\)\x;"/>
    <numFmt numFmtId="172" formatCode="0.0"/>
    <numFmt numFmtId="173" formatCode="0%;\(0%\)"/>
    <numFmt numFmtId="174" formatCode="#,##0.00&quot; &quot;;\(#,##0.00\);\-&quot; &quot;"/>
    <numFmt numFmtId="175" formatCode="#,##0.0\p\p\t;\(#,##0.0\p\p\t\)"/>
    <numFmt numFmtId="176" formatCode="#,##0.0,_)&quot; &quot;;\(#,##0.0,\)&quot; &quot;;&quot;—&quot;_)&quot; &quot;;_(@_)"/>
    <numFmt numFmtId="177" formatCode="* #,##0.0,;* \(#,##0.0,\);* &quot;—&quot;;_(@_)"/>
  </numFmts>
  <fonts count="32" x14ac:knownFonts="1">
    <font>
      <sz val="11"/>
      <color theme="1"/>
      <name val="Calibri"/>
      <family val="2"/>
      <scheme val="minor"/>
    </font>
    <font>
      <sz val="11"/>
      <color theme="1"/>
      <name val="Calibri"/>
      <family val="2"/>
      <scheme val="minor"/>
    </font>
    <font>
      <u/>
      <sz val="11"/>
      <color theme="10"/>
      <name val="Calibri"/>
      <family val="2"/>
      <scheme val="minor"/>
    </font>
    <font>
      <sz val="12"/>
      <color theme="1"/>
      <name val="Exo 2"/>
    </font>
    <font>
      <sz val="11"/>
      <color theme="1"/>
      <name val="Exo 2"/>
    </font>
    <font>
      <b/>
      <sz val="12"/>
      <color theme="1"/>
      <name val="Exo 2"/>
    </font>
    <font>
      <b/>
      <sz val="14"/>
      <color theme="1"/>
      <name val="Exo 2"/>
    </font>
    <font>
      <b/>
      <sz val="11"/>
      <name val="Exo 2"/>
    </font>
    <font>
      <sz val="14"/>
      <color theme="1"/>
      <name val="Exo 2"/>
    </font>
    <font>
      <sz val="14"/>
      <name val="Exo 2"/>
    </font>
    <font>
      <b/>
      <sz val="12"/>
      <name val="Exo 2"/>
    </font>
    <font>
      <b/>
      <sz val="11"/>
      <color theme="1"/>
      <name val="Exo 2"/>
    </font>
    <font>
      <b/>
      <vertAlign val="superscript"/>
      <sz val="12"/>
      <color theme="1"/>
      <name val="Exo 2"/>
    </font>
    <font>
      <b/>
      <sz val="16"/>
      <color theme="1"/>
      <name val="Exo 2"/>
    </font>
    <font>
      <i/>
      <sz val="12"/>
      <color theme="1"/>
      <name val="Exo 2"/>
    </font>
    <font>
      <b/>
      <sz val="11"/>
      <color rgb="FFFF0000"/>
      <name val="Exo 2"/>
    </font>
    <font>
      <b/>
      <sz val="11"/>
      <color theme="9" tint="-0.249977111117893"/>
      <name val="Exo 2"/>
    </font>
    <font>
      <i/>
      <sz val="11"/>
      <color theme="1"/>
      <name val="Exo 2"/>
    </font>
    <font>
      <b/>
      <sz val="11"/>
      <color rgb="FF01ACFB"/>
      <name val="Exo 2"/>
    </font>
    <font>
      <sz val="10"/>
      <color rgb="FF000000"/>
      <name val="Exo 2"/>
    </font>
    <font>
      <i/>
      <sz val="9"/>
      <color rgb="FF000000"/>
      <name val="Exo 2 Regular"/>
    </font>
    <font>
      <b/>
      <i/>
      <sz val="11"/>
      <color theme="1"/>
      <name val="Exo 2"/>
    </font>
    <font>
      <sz val="12"/>
      <color rgb="FFFF0000"/>
      <name val="Exo 2"/>
    </font>
    <font>
      <sz val="11"/>
      <color rgb="FFFF0000"/>
      <name val="Exo 2"/>
    </font>
    <font>
      <sz val="12"/>
      <name val="Exo 2"/>
    </font>
    <font>
      <sz val="10"/>
      <color theme="1"/>
      <name val="Exo 2"/>
    </font>
    <font>
      <sz val="12"/>
      <color rgb="FF000000"/>
      <name val="Exo 2"/>
    </font>
    <font>
      <b/>
      <i/>
      <sz val="12"/>
      <name val="Calibri"/>
      <family val="2"/>
      <scheme val="minor"/>
    </font>
    <font>
      <sz val="10"/>
      <color rgb="FF000000"/>
      <name val="Calibri"/>
      <family val="2"/>
      <scheme val="minor"/>
    </font>
    <font>
      <b/>
      <sz val="12"/>
      <color rgb="FF000000"/>
      <name val="Exo 2"/>
    </font>
    <font>
      <sz val="8"/>
      <color indexed="8"/>
      <name val="Exo 2"/>
    </font>
    <font>
      <sz val="8"/>
      <color theme="1"/>
      <name val="Exo 2"/>
    </font>
  </fonts>
  <fills count="5">
    <fill>
      <patternFill patternType="none"/>
    </fill>
    <fill>
      <patternFill patternType="gray125"/>
    </fill>
    <fill>
      <patternFill patternType="solid">
        <fgColor theme="0"/>
        <bgColor indexed="64"/>
      </patternFill>
    </fill>
    <fill>
      <patternFill patternType="solid">
        <fgColor rgb="FF01ACFB"/>
        <bgColor indexed="64"/>
      </patternFill>
    </fill>
    <fill>
      <patternFill patternType="solid">
        <fgColor rgb="FFFFFFFF"/>
        <bgColor indexed="64"/>
      </patternFill>
    </fill>
  </fills>
  <borders count="4">
    <border>
      <left/>
      <right/>
      <top/>
      <bottom/>
      <diagonal/>
    </border>
    <border>
      <left/>
      <right/>
      <top/>
      <bottom style="thin">
        <color auto="1"/>
      </bottom>
      <diagonal/>
    </border>
    <border>
      <left/>
      <right/>
      <top/>
      <bottom style="medium">
        <color indexed="64"/>
      </bottom>
      <diagonal/>
    </border>
    <border>
      <left/>
      <right/>
      <top style="thin">
        <color indexed="64"/>
      </top>
      <bottom style="thin">
        <color auto="1"/>
      </bottom>
      <diagonal/>
    </border>
  </borders>
  <cellStyleXfs count="5">
    <xf numFmtId="0" fontId="0" fillId="0" borderId="0"/>
    <xf numFmtId="9" fontId="1" fillId="0" borderId="0" applyFont="0" applyFill="0" applyBorder="0" applyAlignment="0" applyProtection="0"/>
    <xf numFmtId="0" fontId="2" fillId="0" borderId="0" applyNumberFormat="0" applyFill="0" applyBorder="0" applyAlignment="0" applyProtection="0"/>
    <xf numFmtId="43" fontId="1" fillId="0" borderId="0" applyFont="0" applyFill="0" applyBorder="0" applyAlignment="0" applyProtection="0"/>
    <xf numFmtId="0" fontId="28" fillId="0" borderId="0"/>
  </cellStyleXfs>
  <cellXfs count="132">
    <xf numFmtId="0" fontId="0" fillId="0" borderId="0" xfId="0"/>
    <xf numFmtId="0" fontId="3" fillId="2" borderId="0" xfId="0" applyFont="1" applyFill="1"/>
    <xf numFmtId="0" fontId="3" fillId="2" borderId="0" xfId="0" applyFont="1" applyFill="1" applyAlignment="1">
      <alignment horizontal="centerContinuous"/>
    </xf>
    <xf numFmtId="9" fontId="3" fillId="2" borderId="0" xfId="1" applyFont="1" applyFill="1" applyAlignment="1">
      <alignment horizontal="centerContinuous"/>
    </xf>
    <xf numFmtId="0" fontId="4" fillId="2" borderId="0" xfId="0" applyFont="1" applyFill="1"/>
    <xf numFmtId="0" fontId="5" fillId="2" borderId="0" xfId="0" applyFont="1" applyFill="1" applyAlignment="1">
      <alignment horizontal="center"/>
    </xf>
    <xf numFmtId="0" fontId="3" fillId="2" borderId="0" xfId="0" applyFont="1" applyFill="1" applyAlignment="1">
      <alignment horizontal="center"/>
    </xf>
    <xf numFmtId="9" fontId="3" fillId="2" borderId="0" xfId="1" applyFont="1" applyFill="1" applyAlignment="1">
      <alignment horizontal="center"/>
    </xf>
    <xf numFmtId="169" fontId="5" fillId="2" borderId="0" xfId="1" applyNumberFormat="1" applyFont="1" applyFill="1" applyAlignment="1">
      <alignment horizontal="center" vertical="center"/>
    </xf>
    <xf numFmtId="0" fontId="3" fillId="2" borderId="0" xfId="0" applyFont="1" applyFill="1" applyAlignment="1">
      <alignment vertical="center"/>
    </xf>
    <xf numFmtId="167" fontId="3" fillId="2" borderId="0" xfId="0" applyNumberFormat="1" applyFont="1" applyFill="1" applyAlignment="1">
      <alignment horizontal="center" vertical="center"/>
    </xf>
    <xf numFmtId="169" fontId="3" fillId="2" borderId="0" xfId="1" applyNumberFormat="1" applyFont="1" applyFill="1" applyAlignment="1">
      <alignment horizontal="center" vertical="center"/>
    </xf>
    <xf numFmtId="0" fontId="5" fillId="2" borderId="0" xfId="0" applyFont="1" applyFill="1"/>
    <xf numFmtId="169" fontId="3" fillId="2" borderId="0" xfId="1" applyNumberFormat="1" applyFont="1" applyFill="1" applyAlignment="1">
      <alignment horizontal="center"/>
    </xf>
    <xf numFmtId="0" fontId="7" fillId="2" borderId="0" xfId="0" applyFont="1" applyFill="1"/>
    <xf numFmtId="0" fontId="8" fillId="2" borderId="0" xfId="0" applyFont="1" applyFill="1"/>
    <xf numFmtId="0" fontId="9" fillId="2" borderId="0" xfId="2" applyFont="1" applyFill="1"/>
    <xf numFmtId="167" fontId="3" fillId="2" borderId="0" xfId="0" applyNumberFormat="1" applyFont="1" applyFill="1" applyAlignment="1">
      <alignment horizontal="right" vertical="center"/>
    </xf>
    <xf numFmtId="9" fontId="3" fillId="2" borderId="0" xfId="1" applyFont="1" applyFill="1" applyAlignment="1">
      <alignment horizontal="right" vertical="center"/>
    </xf>
    <xf numFmtId="0" fontId="4" fillId="2" borderId="0" xfId="0" applyFont="1" applyFill="1" applyAlignment="1">
      <alignment horizontal="right"/>
    </xf>
    <xf numFmtId="9" fontId="4" fillId="2" borderId="0" xfId="1" applyFont="1" applyFill="1" applyAlignment="1">
      <alignment horizontal="right"/>
    </xf>
    <xf numFmtId="0" fontId="11" fillId="2" borderId="0" xfId="0" applyFont="1" applyFill="1"/>
    <xf numFmtId="0" fontId="5" fillId="2" borderId="0" xfId="0" applyFont="1" applyFill="1" applyAlignment="1">
      <alignment vertical="center"/>
    </xf>
    <xf numFmtId="167" fontId="5" fillId="2" borderId="0" xfId="0" applyNumberFormat="1" applyFont="1" applyFill="1" applyAlignment="1">
      <alignment horizontal="center" vertical="center"/>
    </xf>
    <xf numFmtId="0" fontId="14" fillId="2" borderId="0" xfId="0" applyFont="1" applyFill="1"/>
    <xf numFmtId="0" fontId="14" fillId="2" borderId="0" xfId="0" applyFont="1" applyFill="1" applyAlignment="1">
      <alignment vertical="center"/>
    </xf>
    <xf numFmtId="165" fontId="5" fillId="2" borderId="0" xfId="0" applyNumberFormat="1" applyFont="1" applyFill="1" applyAlignment="1">
      <alignment horizontal="center"/>
    </xf>
    <xf numFmtId="165" fontId="4" fillId="2" borderId="0" xfId="0" applyNumberFormat="1" applyFont="1" applyFill="1"/>
    <xf numFmtId="0" fontId="3" fillId="2" borderId="0" xfId="0" applyFont="1" applyFill="1" applyAlignment="1">
      <alignment horizontal="left"/>
    </xf>
    <xf numFmtId="165" fontId="3" fillId="2" borderId="0" xfId="0" applyNumberFormat="1" applyFont="1" applyFill="1" applyAlignment="1">
      <alignment horizontal="left"/>
    </xf>
    <xf numFmtId="165" fontId="3" fillId="2" borderId="0" xfId="0" applyNumberFormat="1" applyFont="1" applyFill="1" applyAlignment="1">
      <alignment horizontal="center"/>
    </xf>
    <xf numFmtId="0" fontId="15" fillId="2" borderId="0" xfId="0" applyFont="1" applyFill="1" applyAlignment="1">
      <alignment horizontal="center"/>
    </xf>
    <xf numFmtId="0" fontId="16" fillId="2" borderId="0" xfId="0" applyFont="1" applyFill="1"/>
    <xf numFmtId="17" fontId="16" fillId="2" borderId="0" xfId="0" applyNumberFormat="1" applyFont="1" applyFill="1"/>
    <xf numFmtId="167" fontId="3" fillId="2" borderId="0" xfId="0" applyNumberFormat="1" applyFont="1" applyFill="1" applyAlignment="1">
      <alignment horizontal="center"/>
    </xf>
    <xf numFmtId="0" fontId="4" fillId="2" borderId="0" xfId="0" applyFont="1" applyFill="1" applyAlignment="1">
      <alignment wrapText="1"/>
    </xf>
    <xf numFmtId="0" fontId="4" fillId="2" borderId="1" xfId="0" applyFont="1" applyFill="1" applyBorder="1" applyAlignment="1">
      <alignment wrapText="1"/>
    </xf>
    <xf numFmtId="9" fontId="17" fillId="2" borderId="0" xfId="1" applyFont="1" applyFill="1"/>
    <xf numFmtId="0" fontId="5" fillId="3" borderId="0" xfId="0" applyFont="1" applyFill="1" applyAlignment="1">
      <alignment horizontal="center"/>
    </xf>
    <xf numFmtId="0" fontId="5" fillId="3" borderId="0" xfId="0" applyFont="1" applyFill="1" applyAlignment="1">
      <alignment vertical="center"/>
    </xf>
    <xf numFmtId="167" fontId="5" fillId="3" borderId="0" xfId="0" applyNumberFormat="1" applyFont="1" applyFill="1" applyAlignment="1">
      <alignment horizontal="right" vertical="center"/>
    </xf>
    <xf numFmtId="167" fontId="5" fillId="3" borderId="0" xfId="0" applyNumberFormat="1" applyFont="1" applyFill="1" applyAlignment="1">
      <alignment horizontal="center" vertical="center"/>
    </xf>
    <xf numFmtId="0" fontId="5" fillId="3" borderId="0" xfId="0" applyFont="1" applyFill="1" applyAlignment="1">
      <alignment horizontal="left"/>
    </xf>
    <xf numFmtId="165" fontId="5" fillId="3" borderId="0" xfId="0" applyNumberFormat="1" applyFont="1" applyFill="1" applyAlignment="1">
      <alignment horizontal="center"/>
    </xf>
    <xf numFmtId="168" fontId="5" fillId="3" borderId="0" xfId="0" applyNumberFormat="1" applyFont="1" applyFill="1"/>
    <xf numFmtId="0" fontId="5" fillId="3" borderId="0" xfId="0" applyFont="1" applyFill="1"/>
    <xf numFmtId="0" fontId="18" fillId="2" borderId="0" xfId="0" applyFont="1" applyFill="1"/>
    <xf numFmtId="167" fontId="5" fillId="3" borderId="0" xfId="0" applyNumberFormat="1" applyFont="1" applyFill="1" applyAlignment="1">
      <alignment horizontal="left"/>
    </xf>
    <xf numFmtId="165" fontId="19" fillId="2" borderId="0" xfId="0" applyNumberFormat="1" applyFont="1" applyFill="1" applyAlignment="1">
      <alignment horizontal="left"/>
    </xf>
    <xf numFmtId="170" fontId="4" fillId="2" borderId="0" xfId="0" applyNumberFormat="1" applyFont="1" applyFill="1"/>
    <xf numFmtId="0" fontId="4" fillId="2" borderId="0" xfId="0" applyFont="1" applyFill="1" applyAlignment="1">
      <alignment horizontal="left" indent="2"/>
    </xf>
    <xf numFmtId="0" fontId="4" fillId="3" borderId="0" xfId="0" applyFont="1" applyFill="1"/>
    <xf numFmtId="167" fontId="5" fillId="3" borderId="0" xfId="0" applyNumberFormat="1" applyFont="1" applyFill="1" applyAlignment="1">
      <alignment horizontal="center"/>
    </xf>
    <xf numFmtId="17" fontId="11" fillId="3" borderId="3" xfId="0" applyNumberFormat="1" applyFont="1" applyFill="1" applyBorder="1" applyAlignment="1">
      <alignment horizontal="right" wrapText="1"/>
    </xf>
    <xf numFmtId="164" fontId="4" fillId="3" borderId="0" xfId="0" applyNumberFormat="1" applyFont="1" applyFill="1"/>
    <xf numFmtId="165" fontId="4" fillId="3" borderId="0" xfId="0" applyNumberFormat="1" applyFont="1" applyFill="1"/>
    <xf numFmtId="166" fontId="4" fillId="3" borderId="0" xfId="0" applyNumberFormat="1" applyFont="1" applyFill="1" applyAlignment="1">
      <alignment horizontal="right"/>
    </xf>
    <xf numFmtId="0" fontId="20" fillId="0" borderId="0" xfId="0" applyFont="1" applyAlignment="1">
      <alignment horizontal="left" vertical="center" readingOrder="1"/>
    </xf>
    <xf numFmtId="9" fontId="4" fillId="2" borderId="0" xfId="1" applyFont="1" applyFill="1"/>
    <xf numFmtId="0" fontId="0" fillId="2" borderId="0" xfId="0" applyFill="1"/>
    <xf numFmtId="0" fontId="3" fillId="2" borderId="0" xfId="0" applyFont="1" applyFill="1" applyAlignment="1">
      <alignment wrapText="1"/>
    </xf>
    <xf numFmtId="0" fontId="21" fillId="2" borderId="0" xfId="0" applyFont="1" applyFill="1"/>
    <xf numFmtId="0" fontId="8" fillId="2" borderId="0" xfId="0" quotePrefix="1" applyFont="1" applyFill="1"/>
    <xf numFmtId="173" fontId="3" fillId="2" borderId="0" xfId="1" applyNumberFormat="1" applyFont="1" applyFill="1" applyAlignment="1">
      <alignment horizontal="right" vertical="center"/>
    </xf>
    <xf numFmtId="172" fontId="5" fillId="3" borderId="0" xfId="0" applyNumberFormat="1" applyFont="1" applyFill="1" applyAlignment="1">
      <alignment horizontal="right" vertical="center"/>
    </xf>
    <xf numFmtId="167" fontId="5" fillId="2" borderId="0" xfId="0" applyNumberFormat="1" applyFont="1" applyFill="1" applyAlignment="1">
      <alignment horizontal="right" vertical="center"/>
    </xf>
    <xf numFmtId="165" fontId="11" fillId="3" borderId="0" xfId="0" applyNumberFormat="1" applyFont="1" applyFill="1"/>
    <xf numFmtId="0" fontId="5" fillId="2" borderId="0" xfId="0" applyFont="1" applyFill="1" applyAlignment="1">
      <alignment horizontal="left"/>
    </xf>
    <xf numFmtId="171" fontId="5" fillId="3" borderId="0" xfId="0" applyNumberFormat="1" applyFont="1" applyFill="1" applyAlignment="1">
      <alignment horizontal="center"/>
    </xf>
    <xf numFmtId="0" fontId="22" fillId="2" borderId="0" xfId="0" applyFont="1" applyFill="1"/>
    <xf numFmtId="0" fontId="23" fillId="2" borderId="0" xfId="0" applyFont="1" applyFill="1"/>
    <xf numFmtId="43" fontId="4" fillId="2" borderId="0" xfId="3" applyFont="1" applyFill="1"/>
    <xf numFmtId="165" fontId="10" fillId="3" borderId="0" xfId="0" applyNumberFormat="1" applyFont="1" applyFill="1" applyAlignment="1">
      <alignment horizontal="center"/>
    </xf>
    <xf numFmtId="169" fontId="24" fillId="2" borderId="0" xfId="1" applyNumberFormat="1" applyFont="1" applyFill="1" applyAlignment="1">
      <alignment horizontal="center" vertical="center"/>
    </xf>
    <xf numFmtId="165" fontId="10" fillId="2" borderId="0" xfId="0" applyNumberFormat="1" applyFont="1" applyFill="1" applyAlignment="1">
      <alignment horizontal="center"/>
    </xf>
    <xf numFmtId="173" fontId="5" fillId="3" borderId="0" xfId="1" applyNumberFormat="1" applyFont="1" applyFill="1" applyAlignment="1">
      <alignment horizontal="right" vertical="center"/>
    </xf>
    <xf numFmtId="17" fontId="11" fillId="2" borderId="3" xfId="0" applyNumberFormat="1" applyFont="1" applyFill="1" applyBorder="1" applyAlignment="1">
      <alignment horizontal="right" wrapText="1"/>
    </xf>
    <xf numFmtId="164" fontId="4" fillId="2" borderId="0" xfId="0" applyNumberFormat="1" applyFont="1" applyFill="1" applyAlignment="1">
      <alignment horizontal="right"/>
    </xf>
    <xf numFmtId="165" fontId="11" fillId="2" borderId="0" xfId="0" applyNumberFormat="1" applyFont="1" applyFill="1" applyAlignment="1">
      <alignment horizontal="right"/>
    </xf>
    <xf numFmtId="165" fontId="4" fillId="2" borderId="0" xfId="0" applyNumberFormat="1" applyFont="1" applyFill="1" applyAlignment="1">
      <alignment horizontal="right"/>
    </xf>
    <xf numFmtId="0" fontId="10" fillId="3" borderId="0" xfId="0" applyFont="1" applyFill="1" applyAlignment="1">
      <alignment horizontal="center"/>
    </xf>
    <xf numFmtId="166" fontId="4" fillId="2" borderId="0" xfId="0" applyNumberFormat="1" applyFont="1" applyFill="1" applyAlignment="1">
      <alignment horizontal="right"/>
    </xf>
    <xf numFmtId="0" fontId="3" fillId="2" borderId="0" xfId="0" applyFont="1" applyFill="1" applyAlignment="1">
      <alignment vertical="center" wrapText="1"/>
    </xf>
    <xf numFmtId="0" fontId="25" fillId="2" borderId="0" xfId="0" applyFont="1" applyFill="1" applyAlignment="1">
      <alignment horizontal="left"/>
    </xf>
    <xf numFmtId="0" fontId="25" fillId="2" borderId="0" xfId="0" applyFont="1" applyFill="1"/>
    <xf numFmtId="0" fontId="10" fillId="3" borderId="0" xfId="0" applyFont="1" applyFill="1" applyAlignment="1">
      <alignment vertical="center"/>
    </xf>
    <xf numFmtId="0" fontId="24" fillId="2" borderId="0" xfId="0" applyFont="1" applyFill="1" applyAlignment="1">
      <alignment vertical="center"/>
    </xf>
    <xf numFmtId="167" fontId="24" fillId="2" borderId="0" xfId="0" applyNumberFormat="1" applyFont="1" applyFill="1" applyAlignment="1">
      <alignment horizontal="center" vertical="center"/>
    </xf>
    <xf numFmtId="169" fontId="10" fillId="3" borderId="0" xfId="1" applyNumberFormat="1" applyFont="1" applyFill="1" applyAlignment="1">
      <alignment horizontal="center"/>
    </xf>
    <xf numFmtId="174" fontId="24" fillId="2" borderId="0" xfId="0" applyNumberFormat="1" applyFont="1" applyFill="1" applyAlignment="1">
      <alignment horizontal="center" vertical="center"/>
    </xf>
    <xf numFmtId="0" fontId="10" fillId="2" borderId="0" xfId="0" applyFont="1" applyFill="1" applyAlignment="1">
      <alignment vertical="center"/>
    </xf>
    <xf numFmtId="0" fontId="24" fillId="2" borderId="0" xfId="0" applyFont="1" applyFill="1"/>
    <xf numFmtId="0" fontId="10" fillId="2" borderId="0" xfId="0" applyFont="1" applyFill="1" applyAlignment="1">
      <alignment horizontal="center"/>
    </xf>
    <xf numFmtId="0" fontId="10" fillId="3" borderId="0" xfId="0" applyFont="1" applyFill="1"/>
    <xf numFmtId="0" fontId="26" fillId="4" borderId="0" xfId="0" applyFont="1" applyFill="1" applyAlignment="1">
      <alignment horizontal="left" wrapText="1"/>
    </xf>
    <xf numFmtId="165" fontId="3" fillId="2" borderId="0" xfId="0" applyNumberFormat="1" applyFont="1" applyFill="1" applyAlignment="1">
      <alignment horizontal="right" vertical="center"/>
    </xf>
    <xf numFmtId="165" fontId="3" fillId="2" borderId="0" xfId="0" applyNumberFormat="1" applyFont="1" applyFill="1" applyAlignment="1">
      <alignment horizontal="right"/>
    </xf>
    <xf numFmtId="167" fontId="22" fillId="2" borderId="0" xfId="0" applyNumberFormat="1" applyFont="1" applyFill="1" applyAlignment="1">
      <alignment horizontal="center" vertical="center"/>
    </xf>
    <xf numFmtId="167" fontId="10" fillId="3" borderId="0" xfId="0" applyNumberFormat="1" applyFont="1" applyFill="1" applyAlignment="1">
      <alignment horizontal="center" vertical="center"/>
    </xf>
    <xf numFmtId="0" fontId="26" fillId="4" borderId="0" xfId="0" applyFont="1" applyFill="1" applyAlignment="1">
      <alignment vertical="center" wrapText="1"/>
    </xf>
    <xf numFmtId="9" fontId="11" fillId="2" borderId="0" xfId="1" applyFont="1" applyFill="1"/>
    <xf numFmtId="9" fontId="11" fillId="2" borderId="0" xfId="1" applyFont="1" applyFill="1" applyAlignment="1">
      <alignment horizontal="right"/>
    </xf>
    <xf numFmtId="9" fontId="11" fillId="3" borderId="0" xfId="1" applyFont="1" applyFill="1"/>
    <xf numFmtId="9" fontId="4" fillId="3" borderId="0" xfId="1" applyFont="1" applyFill="1"/>
    <xf numFmtId="166" fontId="11" fillId="2" borderId="0" xfId="0" applyNumberFormat="1" applyFont="1" applyFill="1" applyAlignment="1">
      <alignment horizontal="right"/>
    </xf>
    <xf numFmtId="166" fontId="11" fillId="3" borderId="0" xfId="0" applyNumberFormat="1" applyFont="1" applyFill="1" applyAlignment="1">
      <alignment horizontal="right"/>
    </xf>
    <xf numFmtId="0" fontId="25" fillId="2" borderId="0" xfId="0" applyFont="1" applyFill="1" applyAlignment="1">
      <alignment horizontal="left" vertical="top" wrapText="1"/>
    </xf>
    <xf numFmtId="0" fontId="0" fillId="0" borderId="0" xfId="0" applyAlignment="1">
      <alignment vertical="center" wrapText="1"/>
    </xf>
    <xf numFmtId="167" fontId="4" fillId="2" borderId="0" xfId="0" applyNumberFormat="1" applyFont="1" applyFill="1"/>
    <xf numFmtId="165" fontId="5" fillId="3" borderId="0" xfId="0" applyNumberFormat="1" applyFont="1" applyFill="1" applyAlignment="1">
      <alignment horizontal="right"/>
    </xf>
    <xf numFmtId="0" fontId="30" fillId="2" borderId="0" xfId="0" applyFont="1" applyFill="1"/>
    <xf numFmtId="173" fontId="5" fillId="3" borderId="0" xfId="1" applyNumberFormat="1" applyFont="1" applyFill="1" applyAlignment="1">
      <alignment vertical="center"/>
    </xf>
    <xf numFmtId="169" fontId="24" fillId="2" borderId="0" xfId="1" applyNumberFormat="1" applyFont="1" applyFill="1" applyAlignment="1">
      <alignment vertical="center"/>
    </xf>
    <xf numFmtId="9" fontId="10" fillId="2" borderId="0" xfId="1" applyFont="1" applyFill="1" applyAlignment="1"/>
    <xf numFmtId="169" fontId="10" fillId="2" borderId="0" xfId="1" applyNumberFormat="1" applyFont="1" applyFill="1" applyAlignment="1"/>
    <xf numFmtId="0" fontId="5" fillId="3" borderId="0" xfId="0" applyFont="1" applyFill="1" applyAlignment="1">
      <alignment vertical="center" wrapText="1"/>
    </xf>
    <xf numFmtId="0" fontId="29" fillId="3" borderId="0" xfId="0" applyFont="1" applyFill="1" applyAlignment="1">
      <alignment horizontal="center" wrapText="1"/>
    </xf>
    <xf numFmtId="175" fontId="27" fillId="3" borderId="0" xfId="0" applyNumberFormat="1" applyFont="1" applyFill="1" applyAlignment="1">
      <alignment horizontal="right"/>
    </xf>
    <xf numFmtId="176" fontId="26" fillId="4" borderId="0" xfId="0" applyNumberFormat="1" applyFont="1" applyFill="1" applyAlignment="1">
      <alignment horizontal="center" vertical="center" wrapText="1"/>
    </xf>
    <xf numFmtId="0" fontId="26" fillId="4" borderId="0" xfId="0" applyFont="1" applyFill="1" applyAlignment="1">
      <alignment horizontal="center" vertical="center" wrapText="1"/>
    </xf>
    <xf numFmtId="176" fontId="29" fillId="3" borderId="0" xfId="0" applyNumberFormat="1" applyFont="1" applyFill="1" applyAlignment="1">
      <alignment horizontal="center" vertical="center" wrapText="1"/>
    </xf>
    <xf numFmtId="176" fontId="29" fillId="3" borderId="0" xfId="0" applyNumberFormat="1" applyFont="1" applyFill="1" applyAlignment="1">
      <alignment horizontal="right" vertical="center" wrapText="1"/>
    </xf>
    <xf numFmtId="176" fontId="26" fillId="0" borderId="0" xfId="0" applyNumberFormat="1" applyFont="1" applyAlignment="1">
      <alignment horizontal="right" vertical="center" wrapText="1"/>
    </xf>
    <xf numFmtId="177" fontId="29" fillId="3" borderId="0" xfId="0" applyNumberFormat="1" applyFont="1" applyFill="1" applyAlignment="1">
      <alignment vertical="center" wrapText="1"/>
    </xf>
    <xf numFmtId="176" fontId="26" fillId="4" borderId="0" xfId="0" applyNumberFormat="1" applyFont="1" applyFill="1" applyAlignment="1">
      <alignment horizontal="right" vertical="center" wrapText="1"/>
    </xf>
    <xf numFmtId="0" fontId="26" fillId="4" borderId="0" xfId="0" applyFont="1" applyFill="1" applyAlignment="1">
      <alignment horizontal="right" vertical="center" wrapText="1"/>
    </xf>
    <xf numFmtId="0" fontId="31" fillId="0" borderId="0" xfId="0" applyFont="1" applyAlignment="1">
      <alignment vertical="center"/>
    </xf>
    <xf numFmtId="0" fontId="6" fillId="2" borderId="2" xfId="0" applyFont="1" applyFill="1" applyBorder="1" applyAlignment="1">
      <alignment horizontal="center"/>
    </xf>
    <xf numFmtId="0" fontId="5" fillId="2" borderId="0" xfId="0" applyFont="1" applyFill="1" applyAlignment="1">
      <alignment horizontal="center"/>
    </xf>
    <xf numFmtId="0" fontId="13" fillId="2" borderId="0" xfId="0" applyFont="1" applyFill="1" applyAlignment="1">
      <alignment horizontal="center"/>
    </xf>
    <xf numFmtId="0" fontId="15" fillId="2" borderId="0" xfId="0" applyFont="1" applyFill="1" applyAlignment="1">
      <alignment horizontal="center"/>
    </xf>
    <xf numFmtId="0" fontId="16" fillId="2" borderId="0" xfId="0" applyFont="1" applyFill="1" applyAlignment="1">
      <alignment horizontal="center"/>
    </xf>
  </cellXfs>
  <cellStyles count="5">
    <cellStyle name="Comma" xfId="3" builtinId="3"/>
    <cellStyle name="Hyperlink" xfId="2" builtinId="8"/>
    <cellStyle name="Normal" xfId="0" builtinId="0"/>
    <cellStyle name="Normal 19" xfId="4" xr:uid="{4ADD198D-7DB9-4FB4-A2F8-DA9827A8236A}"/>
    <cellStyle name="Percent" xfId="1" builtinId="5"/>
  </cellStyles>
  <dxfs count="0"/>
  <tableStyles count="0" defaultTableStyle="TableStyleMedium2" defaultPivotStyle="PivotStyleLight16"/>
  <colors>
    <mruColors>
      <color rgb="FF01ACFB"/>
      <color rgb="FF007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xdr:colOff>
      <xdr:row>1</xdr:row>
      <xdr:rowOff>0</xdr:rowOff>
    </xdr:from>
    <xdr:to>
      <xdr:col>2</xdr:col>
      <xdr:colOff>1426529</xdr:colOff>
      <xdr:row>2</xdr:row>
      <xdr:rowOff>55513</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1" y="174625"/>
          <a:ext cx="1754188" cy="230138"/>
        </a:xfrm>
        <a:prstGeom prst="rect">
          <a:avLst/>
        </a:prstGeom>
      </xdr:spPr>
    </xdr:pic>
    <xdr:clientData/>
  </xdr:twoCellAnchor>
  <xdr:twoCellAnchor>
    <xdr:from>
      <xdr:col>2</xdr:col>
      <xdr:colOff>3970020</xdr:colOff>
      <xdr:row>3</xdr:row>
      <xdr:rowOff>273685</xdr:rowOff>
    </xdr:from>
    <xdr:to>
      <xdr:col>25</xdr:col>
      <xdr:colOff>434105</xdr:colOff>
      <xdr:row>19</xdr:row>
      <xdr:rowOff>87630</xdr:rowOff>
    </xdr:to>
    <xdr:sp macro="" textlink="">
      <xdr:nvSpPr>
        <xdr:cNvPr id="5" name="Google Shape;66;p14">
          <a:extLst>
            <a:ext uri="{FF2B5EF4-FFF2-40B4-BE49-F238E27FC236}">
              <a16:creationId xmlns:a16="http://schemas.microsoft.com/office/drawing/2014/main" id="{6CF255FC-AC22-4E62-AA02-61775F6073AF}"/>
            </a:ext>
          </a:extLst>
        </xdr:cNvPr>
        <xdr:cNvSpPr txBox="1"/>
      </xdr:nvSpPr>
      <xdr:spPr>
        <a:xfrm>
          <a:off x="4610100" y="982345"/>
          <a:ext cx="11231645" cy="4271645"/>
        </a:xfrm>
        <a:prstGeom prst="rect">
          <a:avLst/>
        </a:prstGeom>
        <a:noFill/>
        <a:ln>
          <a:noFill/>
        </a:ln>
      </xdr:spPr>
      <xdr:txBody>
        <a:bodyPr spcFirstLastPara="1" wrap="square" lIns="91425" tIns="45700" rIns="91425" bIns="45700" anchor="t"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rtl="0"/>
          <a:r>
            <a:rPr lang="en-US" sz="800" b="0" i="0" u="none" strike="noStrike" cap="none">
              <a:solidFill>
                <a:srgbClr val="000000"/>
              </a:solidFill>
              <a:effectLst/>
              <a:latin typeface="Exo 2" pitchFamily="2" charset="0"/>
              <a:ea typeface="Arial"/>
              <a:cs typeface="Arial"/>
              <a:sym typeface="Arial"/>
            </a:rPr>
            <a:t>This presentation has been prepared by eDreams ODIGEO, S.A. (the “Company” and, together with its subsidiaries, the “Group”) solely for information and background purposes and has not been independently verified by any third party. </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This presentation contains information extracted from and is to be read as an introduction to the unaudited condensed consolidated interim financial statements for the three months ended 30</a:t>
          </a:r>
          <a:r>
            <a:rPr lang="en-US" sz="800" b="0" i="0" u="none" strike="noStrike" cap="none" baseline="30000">
              <a:solidFill>
                <a:srgbClr val="000000"/>
              </a:solidFill>
              <a:effectLst/>
              <a:latin typeface="Exo 2" pitchFamily="2" charset="0"/>
              <a:ea typeface="Arial"/>
              <a:cs typeface="Arial"/>
              <a:sym typeface="Arial"/>
            </a:rPr>
            <a:t>th </a:t>
          </a:r>
          <a:r>
            <a:rPr lang="en-US" sz="800" b="0" i="0" u="none" strike="noStrike" cap="none">
              <a:solidFill>
                <a:srgbClr val="000000"/>
              </a:solidFill>
              <a:effectLst/>
              <a:latin typeface="Exo 2" pitchFamily="2" charset="0"/>
              <a:ea typeface="Arial"/>
              <a:cs typeface="Arial"/>
              <a:sym typeface="Arial"/>
            </a:rPr>
            <a:t>June 2026 of the Group (the “Interim Financial Statements”) and contains key information presented in a concise manner on the Group and its financial condition. The information contained in this presentation is qualified in its entirety by the additional information contained in the Interim Financial Statements. Copies of the Interim Financial Statements are available at </a:t>
          </a:r>
          <a:r>
            <a:rPr lang="en-US" sz="800" b="0" i="0" u="sng" strike="noStrike" cap="none">
              <a:solidFill>
                <a:srgbClr val="000000"/>
              </a:solidFill>
              <a:effectLst/>
              <a:latin typeface="Exo 2" pitchFamily="2" charset="0"/>
              <a:ea typeface="Arial"/>
              <a:cs typeface="Arial"/>
              <a:sym typeface="Arial"/>
              <a:hlinkClick xmlns:r="http://schemas.openxmlformats.org/officeDocument/2006/relationships" r:id=""/>
            </a:rPr>
            <a:t>https://investors.edreamsodigeo.com/English/financials/integrated-annual-reports/default.aspx</a:t>
          </a:r>
          <a:r>
            <a:rPr lang="en-US" sz="800" b="0" i="0" u="none" strike="noStrike" cap="none">
              <a:solidFill>
                <a:srgbClr val="000000"/>
              </a:solidFill>
              <a:effectLst/>
              <a:latin typeface="Exo 2" pitchFamily="2" charset="0"/>
              <a:ea typeface="Arial"/>
              <a:cs typeface="Arial"/>
              <a:sym typeface="Arial"/>
            </a:rPr>
            <a:t>.</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Certain statements included or incorporated by reference within this presentation may constitute “forward-looking statements” in respect of the Group’s operations, performance, prospects and/or financial condition, the industry in which the Group operates and the Group’s intentions as to its financial policy. These forward-looking statements can be identified by the use of forward-looking terminology, including the terms “aims,” “anticipates,” “believes,” “continues,” “could,” “estimates,” “expects,” “forecasts,” “guidance,” “intends,” “may,” “plans,” “should” or “will” or, in each case, their negative, or other variations or comparable terminology, and include all matters that are not historical facts.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By their nature, forward-looking statements involve a number of risks, uncertainties and assumptions and actual results or events may differ materially from those expressed or implied by those statements. Accordingly, no assurance can be given that any particular expectation will be met and reliance should not be placed on any forward-looking statement. Additionally, forward-looking statements regarding past trends or activities should not be taken as a representation that such trends or activities will continue in the future. Statements in this presentation reflect the knowledge and information available at the time of its preparation. The Group does not undertake any responsibility or obligation to update the information in this presentation, including any forward-looking statement resulting from new information, future events or otherwise. Nothing in this presentation should be construed as a profit forecast.</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The financial forecasts presented herein are based on the Group’s business plan which reflects, among others, forecasts of economic indicators, the expected economic, market and regulatory conditions, and the Group’s strategic priorities for the upcoming years. The development of these forecasts is the result of a process of prospective simulation of economic, proprietary and financial conditions. While the Group believes these forecasts were prepared on a reasonable basis, reflecting the best estimates and judgements available to it at the time, forecasts are not facts and should not be relied upon as being necessarily indicative of future results.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Past performance cannot be relied upon as a guide to future performance and persons needing advice should consult an independent financial adviser.</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This presentation does not constitute or form part of, and should not be construed as, an offer or invitation to sell, or a solicitation of any offer to purchase or acquire any securities or related financial instruments of the Company, nor shall it or any part of it or the fact of its distribution form the basis of, or be relied on in connection with, any contract or commitment or investment decisions relating thereto, nor does it constitute a recommendation regarding the securities of the Company. No securities of the Company have been or will be registered under the U.S. Securities Act of 1933, as amended (the “Securities Act”) and may not be offered or sold in the United States absent registration or an exemption from registration under the Securities Act.</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Neither eDreams ODIGEO nor any of its subsidiaries, nor any director, officer, employer, employee, advisers, auditors, connected persons or agent of theirs, or affiliate of any such person, accepts any liability or responsibility whatsoever for any loss howsoever arising, directly or indirectly, from this presentation or its contents. In the United Kingdom, this presentation is directed only at persons who (i) fall within Article 43(2) of the Financial Services and Markets Act 2000 (Financial Promotion) Order 2005, as amended (the “Order”), (ii) are persons having professional experience in matters relating to investments who fall within the definition of “investment professionals” in Article 19(5) of the Order, or (iii) are persons who are high net worth entities falling within Article 49(2)(a) to (d) of the Order, and other persons to whom it may lawfully be communicated (together “Relevant Persons”). Under no circumstances should persons who are not Relevant Persons rely or act upon the contents of this presentation. Any investment or investment activity to which this presentation relates in the United Kingdom is available only to, and will be engaged only with, Relevant Persons.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The financial information included in this presentation includes, in addition to the financial information prepared in accordance with International Financial Reporting Standards (“IFRS”) and derived from the Group financial statements, alternative performance measures (“APMs”) as defined in the Guidelines on Alternative Performance Measures issued by the European Securities and Markets Authority (ESMA) on 5</a:t>
          </a:r>
          <a:r>
            <a:rPr lang="en-US" sz="800" b="0" i="0" u="none" strike="noStrike" cap="none" baseline="30000">
              <a:solidFill>
                <a:srgbClr val="000000"/>
              </a:solidFill>
              <a:effectLst/>
              <a:latin typeface="Exo 2" pitchFamily="2" charset="0"/>
              <a:ea typeface="Arial"/>
              <a:cs typeface="Arial"/>
              <a:sym typeface="Arial"/>
            </a:rPr>
            <a:t>th</a:t>
          </a:r>
          <a:r>
            <a:rPr lang="en-US" sz="800" b="0" i="0" u="none" strike="noStrike" cap="none">
              <a:solidFill>
                <a:srgbClr val="000000"/>
              </a:solidFill>
              <a:effectLst/>
              <a:latin typeface="Exo 2" pitchFamily="2" charset="0"/>
              <a:ea typeface="Arial"/>
              <a:cs typeface="Arial"/>
              <a:sym typeface="Arial"/>
            </a:rPr>
            <a:t> October 2015 (ESMA/2015/1415en) and other non-IFRS measures (“Non-IFRS Measures”), including, among others, “Bookings”, “Gross Bookings”, “EBITDA”, “Adjusted EBITDA”, “Cash EBITDA”, “Revenue Margin”, “Cash Revenue Margin”, “Cash Marginal Profit”, “Prime ARPU” and “Variable Costs”, which are not accounting measures as defined by IFRS. These financial measures that qualify as APMs and non-IFRS measures have been calculated with information from the Group; however those financial measures are not defined or detailed in the applicable financial reporting framework nor have been audited or reviewed by the Group auditors.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We have presented these measures because we believe that they are useful indicators of our financial performance and our ability to incur and service our indebtedness and can assist analysts, investors and other parties to evaluate our business. However, these measures should not be used instead of, or considered as alternatives to, the Interim Financial Statements based on IFRS. Further, these measures may not be comparable to similarly titled measures disclosed by other companies.</a:t>
          </a:r>
          <a:endParaRPr lang="en-US" sz="800" b="0">
            <a:effectLst/>
            <a:latin typeface="Exo 2" pitchFamily="2" charset="0"/>
          </a:endParaRPr>
        </a:p>
        <a:p>
          <a:pPr rtl="0"/>
          <a:r>
            <a:rPr lang="en-US" sz="800" b="0" i="0" u="none" strike="noStrike" cap="none">
              <a:solidFill>
                <a:srgbClr val="000000"/>
              </a:solidFill>
              <a:effectLst/>
              <a:latin typeface="Exo 2" pitchFamily="2" charset="0"/>
              <a:ea typeface="Arial"/>
              <a:cs typeface="Arial"/>
              <a:sym typeface="Arial"/>
            </a:rPr>
            <a:t>For further details on the definition, explanation on the use of and calculation between APMs and Non-IFRS Measures please see the section 5 on “Alternative performance measures” of the Group’s Interim Financial Statements, published on 1</a:t>
          </a:r>
          <a:r>
            <a:rPr lang="en-US" sz="800" b="0" i="0" u="none" strike="noStrike" cap="none" baseline="30000">
              <a:solidFill>
                <a:srgbClr val="000000"/>
              </a:solidFill>
              <a:effectLst/>
              <a:latin typeface="Exo 2" pitchFamily="2" charset="0"/>
              <a:ea typeface="Arial"/>
              <a:cs typeface="Arial"/>
              <a:sym typeface="Arial"/>
            </a:rPr>
            <a:t>st </a:t>
          </a:r>
          <a:r>
            <a:rPr lang="en-US" sz="800" b="0" i="0" u="none" strike="noStrike" cap="none">
              <a:solidFill>
                <a:srgbClr val="000000"/>
              </a:solidFill>
              <a:effectLst/>
              <a:latin typeface="Exo 2" pitchFamily="2" charset="0"/>
              <a:ea typeface="Arial"/>
              <a:cs typeface="Arial"/>
              <a:sym typeface="Arial"/>
            </a:rPr>
            <a:t>September 2026. The documents are available on the Company’s website (</a:t>
          </a:r>
          <a:r>
            <a:rPr lang="en-US" sz="800" b="0" i="0" u="sng" strike="noStrike" cap="none">
              <a:solidFill>
                <a:srgbClr val="000000"/>
              </a:solidFill>
              <a:effectLst/>
              <a:latin typeface="Exo 2" pitchFamily="2" charset="0"/>
              <a:ea typeface="Arial"/>
              <a:cs typeface="Arial"/>
              <a:sym typeface="Arial"/>
            </a:rPr>
            <a:t>https://www.edreamsodigeo.com</a:t>
          </a:r>
          <a:r>
            <a:rPr lang="en-US" sz="800" b="0" i="0" u="none" strike="noStrike" cap="none">
              <a:solidFill>
                <a:srgbClr val="000000"/>
              </a:solidFill>
              <a:effectLst/>
              <a:latin typeface="Exo 2" pitchFamily="2" charset="0"/>
              <a:ea typeface="Arial"/>
              <a:cs typeface="Arial"/>
              <a:sym typeface="Arial"/>
            </a:rPr>
            <a:t>).</a:t>
          </a:r>
          <a:endParaRPr lang="en-US" sz="800" b="0">
            <a:effectLst/>
            <a:latin typeface="Exo 2" pitchFamily="2" charset="0"/>
          </a:endParaRPr>
        </a:p>
        <a:p>
          <a:br>
            <a:rPr lang="en-US" sz="800">
              <a:latin typeface="Exo 2" pitchFamily="2" charset="0"/>
            </a:rPr>
          </a:br>
          <a:br>
            <a:rPr lang="en-US" sz="800">
              <a:latin typeface="Exo 2" pitchFamily="2" charset="0"/>
            </a:rPr>
          </a:br>
          <a:br>
            <a:rPr lang="en-US" sz="800">
              <a:latin typeface="Exo 2" pitchFamily="2" charset="0"/>
            </a:rPr>
          </a:br>
          <a:endParaRPr sz="800" b="0" i="0" u="none" strike="noStrike" cap="none">
            <a:solidFill>
              <a:srgbClr val="00B0F0"/>
            </a:solidFill>
            <a:latin typeface="Exo 2" pitchFamily="2" charset="0"/>
            <a:ea typeface="Arial"/>
            <a:cs typeface="Arial"/>
            <a:sym typeface="Aria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274320</xdr:colOff>
      <xdr:row>0</xdr:row>
      <xdr:rowOff>22860</xdr:rowOff>
    </xdr:from>
    <xdr:to>
      <xdr:col>1</xdr:col>
      <xdr:colOff>2019298</xdr:colOff>
      <xdr:row>1</xdr:row>
      <xdr:rowOff>113279</xdr:rowOff>
    </xdr:to>
    <xdr:pic>
      <xdr:nvPicPr>
        <xdr:cNvPr id="7" name="Picture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74320" y="22860"/>
          <a:ext cx="2057398" cy="26567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135011</xdr:colOff>
      <xdr:row>0</xdr:row>
      <xdr:rowOff>120552</xdr:rowOff>
    </xdr:from>
    <xdr:to>
      <xdr:col>1</xdr:col>
      <xdr:colOff>2038985</xdr:colOff>
      <xdr:row>1</xdr:row>
      <xdr:rowOff>206575</xdr:rowOff>
    </xdr:to>
    <xdr:pic>
      <xdr:nvPicPr>
        <xdr:cNvPr id="2" name="Picture 1">
          <a:extLst>
            <a:ext uri="{FF2B5EF4-FFF2-40B4-BE49-F238E27FC236}">
              <a16:creationId xmlns:a16="http://schemas.microsoft.com/office/drawing/2014/main" id="{FCDB2846-749B-43C0-9930-B28EF01DEC0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011" y="120552"/>
          <a:ext cx="2100189" cy="318433"/>
        </a:xfrm>
        <a:prstGeom prst="rect">
          <a:avLst/>
        </a:prstGeom>
      </xdr:spPr>
    </xdr:pic>
    <xdr:clientData/>
  </xdr:twoCellAnchor>
  <xdr:twoCellAnchor>
    <xdr:from>
      <xdr:col>22</xdr:col>
      <xdr:colOff>8628</xdr:colOff>
      <xdr:row>68</xdr:row>
      <xdr:rowOff>122032</xdr:rowOff>
    </xdr:from>
    <xdr:to>
      <xdr:col>33</xdr:col>
      <xdr:colOff>518139</xdr:colOff>
      <xdr:row>71</xdr:row>
      <xdr:rowOff>39536</xdr:rowOff>
    </xdr:to>
    <xdr:sp macro="" textlink="">
      <xdr:nvSpPr>
        <xdr:cNvPr id="4" name="TextBox 45">
          <a:extLst>
            <a:ext uri="{FF2B5EF4-FFF2-40B4-BE49-F238E27FC236}">
              <a16:creationId xmlns:a16="http://schemas.microsoft.com/office/drawing/2014/main" id="{8EF4E95C-05A8-4D02-A5F8-88F5445825FE}"/>
            </a:ext>
          </a:extLst>
        </xdr:cNvPr>
        <xdr:cNvSpPr txBox="1"/>
      </xdr:nvSpPr>
      <xdr:spPr>
        <a:xfrm>
          <a:off x="20618487" y="15917844"/>
          <a:ext cx="9662476" cy="553998"/>
        </a:xfrm>
        <a:prstGeom prst="rect">
          <a:avLst/>
        </a:prstGeom>
        <a:noFill/>
        <a:ln w="9525" algn="ctr">
          <a:noFill/>
          <a:miter lim="800000"/>
          <a:headEnd/>
          <a:tailEnd/>
        </a:ln>
      </xdr:spPr>
      <xdr:txBody>
        <a:bodyPr wrap="square" lIns="0" tIns="0" rIns="0" bIns="0">
          <a:sp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See definition and reconciliation of Non-GAAP measures in section 5. "Alternative Performance Measures" </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of the Group’s unaudited condensed consolidated interim financial statements and notes for the three months ended on 30th June 2026, published on 1st September 2026. The documents are available on the Company’s website (https://www.edreamsodigeo.com).</a:t>
          </a:r>
        </a:p>
        <a:p>
          <a:pPr algn="l"/>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Excluding in 1Q FY24, €7.9 million of Prime Revenue as a result of a change in estimation (see note 7, note 3.3 and section C4. Alternative Performance Measures of the Group’s audited consolidated financial statements and notes of FY24).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5" name="Pictur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8620" y="190500"/>
          <a:ext cx="2057398" cy="265679"/>
        </a:xfrm>
        <a:prstGeom prst="rect">
          <a:avLst/>
        </a:prstGeom>
      </xdr:spPr>
    </xdr:pic>
    <xdr:clientData/>
  </xdr:twoCellAnchor>
  <xdr:twoCellAnchor>
    <xdr:from>
      <xdr:col>0</xdr:col>
      <xdr:colOff>377687</xdr:colOff>
      <xdr:row>24</xdr:row>
      <xdr:rowOff>170391</xdr:rowOff>
    </xdr:from>
    <xdr:to>
      <xdr:col>9</xdr:col>
      <xdr:colOff>109662</xdr:colOff>
      <xdr:row>26</xdr:row>
      <xdr:rowOff>113084</xdr:rowOff>
    </xdr:to>
    <xdr:sp macro="" textlink="">
      <xdr:nvSpPr>
        <xdr:cNvPr id="6" name="TextBox 45">
          <a:extLst>
            <a:ext uri="{FF2B5EF4-FFF2-40B4-BE49-F238E27FC236}">
              <a16:creationId xmlns:a16="http://schemas.microsoft.com/office/drawing/2014/main" id="{00000000-0008-0000-0100-000006000000}"/>
            </a:ext>
          </a:extLst>
        </xdr:cNvPr>
        <xdr:cNvSpPr txBox="1"/>
      </xdr:nvSpPr>
      <xdr:spPr>
        <a:xfrm>
          <a:off x="377687" y="6213382"/>
          <a:ext cx="8922358" cy="446276"/>
        </a:xfrm>
        <a:prstGeom prst="rect">
          <a:avLst/>
        </a:prstGeom>
        <a:noFill/>
        <a:ln w="9525" algn="ctr">
          <a:noFill/>
          <a:miter lim="800000"/>
          <a:headEnd/>
          <a:tailEnd/>
        </a:ln>
      </xdr:spPr>
      <xdr:txBody>
        <a:bodyPr wrap="square" lIns="0" tIns="0" rIns="0" bIns="0">
          <a:sp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baseline="0">
              <a:latin typeface="Exo 2" panose="00000500000000000000" pitchFamily="2" charset="0"/>
              <a:ea typeface="Verdana" panose="020B0604030504040204" pitchFamily="34" charset="0"/>
              <a:cs typeface="Verdana" panose="020B0604030504040204" pitchFamily="34" charset="0"/>
            </a:rPr>
            <a:t>(*) See definition and reconciliation of Non-GAAP measures in section 5. "Alternative Performance Measures" </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of the Group’s unaudited condensed consolidated interim financial statements and notes for the three months ended on 30</a:t>
          </a:r>
          <a:r>
            <a:rPr lang="en-US" sz="800" kern="1200" baseline="30000">
              <a:solidFill>
                <a:schemeClr val="tx1"/>
              </a:solidFill>
              <a:latin typeface="Exo 2" panose="00000500000000000000" pitchFamily="2" charset="0"/>
              <a:ea typeface="Verdana" panose="020B0604030504040204" pitchFamily="34" charset="0"/>
              <a:cs typeface="Verdana" panose="020B0604030504040204" pitchFamily="34" charset="0"/>
            </a:rPr>
            <a:t>th </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June 2026, published on 1</a:t>
          </a:r>
          <a:r>
            <a:rPr lang="en-US" sz="800" kern="1200" baseline="30000">
              <a:solidFill>
                <a:schemeClr val="tx1"/>
              </a:solidFill>
              <a:latin typeface="Exo 2" panose="00000500000000000000" pitchFamily="2" charset="0"/>
              <a:ea typeface="Verdana" panose="020B0604030504040204" pitchFamily="34" charset="0"/>
              <a:cs typeface="Verdana" panose="020B0604030504040204" pitchFamily="34" charset="0"/>
            </a:rPr>
            <a:t>st</a:t>
          </a:r>
          <a:r>
            <a:rPr lang="en-US"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September 2026. The documents are available on the Company’s website (https://www.edreamsodigeo.com).</a:t>
          </a:r>
        </a:p>
        <a:p>
          <a:pPr algn="l"/>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Net of bank overdrafts and bank facilities.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040" y="190500"/>
          <a:ext cx="2057398" cy="265679"/>
        </a:xfrm>
        <a:prstGeom prst="rect">
          <a:avLst/>
        </a:prstGeom>
      </xdr:spPr>
    </xdr:pic>
    <xdr:clientData/>
  </xdr:twoCellAnchor>
  <xdr:twoCellAnchor>
    <xdr:from>
      <xdr:col>0</xdr:col>
      <xdr:colOff>304055</xdr:colOff>
      <xdr:row>19</xdr:row>
      <xdr:rowOff>8449</xdr:rowOff>
    </xdr:from>
    <xdr:to>
      <xdr:col>10</xdr:col>
      <xdr:colOff>348210</xdr:colOff>
      <xdr:row>21</xdr:row>
      <xdr:rowOff>49697</xdr:rowOff>
    </xdr:to>
    <xdr:sp macro="" textlink="">
      <xdr:nvSpPr>
        <xdr:cNvPr id="2" name="TextBox 45">
          <a:extLst>
            <a:ext uri="{FF2B5EF4-FFF2-40B4-BE49-F238E27FC236}">
              <a16:creationId xmlns:a16="http://schemas.microsoft.com/office/drawing/2014/main" id="{22FE5D9C-79A3-4B1E-8FC3-AB0ABF4CE158}"/>
            </a:ext>
          </a:extLst>
        </xdr:cNvPr>
        <xdr:cNvSpPr txBox="1"/>
      </xdr:nvSpPr>
      <xdr:spPr>
        <a:xfrm>
          <a:off x="304055" y="4729536"/>
          <a:ext cx="8956242" cy="538204"/>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5. "Alternative Performance Measures" </a:t>
          </a:r>
          <a:r>
            <a:rPr lang="en-US" sz="800" kern="1200" baseline="0">
              <a:solidFill>
                <a:schemeClr val="tx1"/>
              </a:solidFill>
              <a:effectLst/>
              <a:latin typeface="Exo 2" pitchFamily="2" charset="0"/>
              <a:ea typeface="+mn-ea"/>
              <a:cs typeface="+mn-cs"/>
            </a:rPr>
            <a:t>of the Group’s unaudited condensed consolidated interim financial statements and notes for the three months ended on 30</a:t>
          </a:r>
          <a:r>
            <a:rPr lang="en-US" sz="800" kern="1200" baseline="30000">
              <a:solidFill>
                <a:schemeClr val="tx1"/>
              </a:solidFill>
              <a:effectLst/>
              <a:latin typeface="Exo 2" pitchFamily="2" charset="0"/>
              <a:ea typeface="+mn-ea"/>
              <a:cs typeface="+mn-cs"/>
            </a:rPr>
            <a:t>th </a:t>
          </a:r>
          <a:r>
            <a:rPr lang="en-US" sz="800" kern="1200" baseline="0">
              <a:solidFill>
                <a:schemeClr val="tx1"/>
              </a:solidFill>
              <a:effectLst/>
              <a:latin typeface="Exo 2" pitchFamily="2" charset="0"/>
              <a:ea typeface="+mn-ea"/>
              <a:cs typeface="+mn-cs"/>
            </a:rPr>
            <a:t>June 2026, published on 1</a:t>
          </a:r>
          <a:r>
            <a:rPr lang="en-US" sz="800" kern="1200" baseline="30000">
              <a:solidFill>
                <a:schemeClr val="tx1"/>
              </a:solidFill>
              <a:effectLst/>
              <a:latin typeface="Exo 2" pitchFamily="2" charset="0"/>
              <a:ea typeface="+mn-ea"/>
              <a:cs typeface="+mn-cs"/>
            </a:rPr>
            <a:t>st</a:t>
          </a:r>
          <a:r>
            <a:rPr lang="en-US" sz="800" kern="1200" baseline="0">
              <a:solidFill>
                <a:schemeClr val="tx1"/>
              </a:solidFill>
              <a:effectLst/>
              <a:latin typeface="Exo 2" pitchFamily="2" charset="0"/>
              <a:ea typeface="+mn-ea"/>
              <a:cs typeface="+mn-cs"/>
            </a:rPr>
            <a:t> September 2026. The documents are available on the Company’s website (https://www.edreamsodigeo.com).</a:t>
          </a:r>
        </a:p>
        <a:p>
          <a:pPr marL="0" marR="0" lvl="0" indent="0" algn="l" defTabSz="914400" rtl="0" eaLnBrk="0" fontAlgn="base" latinLnBrk="0" hangingPunct="0">
            <a:lnSpc>
              <a:spcPct val="100000"/>
            </a:lnSpc>
            <a:spcBef>
              <a:spcPct val="50000"/>
            </a:spcBef>
            <a:spcAft>
              <a:spcPct val="0"/>
            </a:spcAft>
            <a:buClrTx/>
            <a:buSzTx/>
            <a:buFontTx/>
            <a:buNone/>
            <a:tabLst/>
            <a:defRPr/>
          </a:pPr>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a:t>
          </a:r>
          <a:r>
            <a:rPr lang="en-US" sz="800" kern="1200" baseline="0">
              <a:solidFill>
                <a:schemeClr val="tx1"/>
              </a:solidFill>
              <a:effectLst/>
              <a:latin typeface="Exo 2" pitchFamily="2" charset="0"/>
              <a:ea typeface="+mn-ea"/>
              <a:cs typeface="+mn-cs"/>
            </a:rPr>
            <a:t>See reconciliation of Adjusted Net Income in note 1.6. of section 5. Alternative Performance Measures of the Group’s unaudited condensed consolidated interim financial statements and notes.</a:t>
          </a:r>
          <a:endParaRPr lang="en-GB" sz="800" kern="1200" baseline="0">
            <a:solidFill>
              <a:schemeClr val="tx1"/>
            </a:solidFill>
            <a:effectLst/>
            <a:latin typeface="Exo 2" pitchFamily="2" charset="0"/>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76200</xdr:colOff>
      <xdr:row>0</xdr:row>
      <xdr:rowOff>0</xdr:rowOff>
    </xdr:from>
    <xdr:to>
      <xdr:col>1</xdr:col>
      <xdr:colOff>2133598</xdr:colOff>
      <xdr:row>1</xdr:row>
      <xdr:rowOff>56129</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6750" y="0"/>
          <a:ext cx="2057398" cy="267584"/>
        </a:xfrm>
        <a:prstGeom prst="rect">
          <a:avLst/>
        </a:prstGeom>
      </xdr:spPr>
    </xdr:pic>
    <xdr:clientData/>
  </xdr:twoCellAnchor>
  <xdr:twoCellAnchor>
    <xdr:from>
      <xdr:col>0</xdr:col>
      <xdr:colOff>274320</xdr:colOff>
      <xdr:row>19</xdr:row>
      <xdr:rowOff>22860</xdr:rowOff>
    </xdr:from>
    <xdr:to>
      <xdr:col>12</xdr:col>
      <xdr:colOff>200862</xdr:colOff>
      <xdr:row>21</xdr:row>
      <xdr:rowOff>58144</xdr:rowOff>
    </xdr:to>
    <xdr:sp macro="" textlink="">
      <xdr:nvSpPr>
        <xdr:cNvPr id="2" name="TextBox 45">
          <a:extLst>
            <a:ext uri="{FF2B5EF4-FFF2-40B4-BE49-F238E27FC236}">
              <a16:creationId xmlns:a16="http://schemas.microsoft.com/office/drawing/2014/main" id="{ABB9CDF3-341B-4855-B01C-89702A45FA95}"/>
            </a:ext>
          </a:extLst>
        </xdr:cNvPr>
        <xdr:cNvSpPr txBox="1"/>
      </xdr:nvSpPr>
      <xdr:spPr>
        <a:xfrm>
          <a:off x="274320" y="4785360"/>
          <a:ext cx="8956242" cy="538204"/>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5. "Alternative Performance Measures" </a:t>
          </a:r>
          <a:r>
            <a:rPr lang="en-US" sz="800" kern="1200" baseline="0">
              <a:solidFill>
                <a:schemeClr val="tx1"/>
              </a:solidFill>
              <a:effectLst/>
              <a:latin typeface="Exo 2" pitchFamily="2" charset="0"/>
              <a:ea typeface="+mn-ea"/>
              <a:cs typeface="+mn-cs"/>
            </a:rPr>
            <a:t>of the Group’s unaudited condensed consolidated interim financial statements and notes for the three months ended on 30</a:t>
          </a:r>
          <a:r>
            <a:rPr lang="en-US" sz="800" kern="1200" baseline="30000">
              <a:solidFill>
                <a:schemeClr val="tx1"/>
              </a:solidFill>
              <a:effectLst/>
              <a:latin typeface="Exo 2" pitchFamily="2" charset="0"/>
              <a:ea typeface="+mn-ea"/>
              <a:cs typeface="+mn-cs"/>
            </a:rPr>
            <a:t>th </a:t>
          </a:r>
          <a:r>
            <a:rPr lang="en-US" sz="800" kern="1200" baseline="0">
              <a:solidFill>
                <a:schemeClr val="tx1"/>
              </a:solidFill>
              <a:effectLst/>
              <a:latin typeface="Exo 2" pitchFamily="2" charset="0"/>
              <a:ea typeface="+mn-ea"/>
              <a:cs typeface="+mn-cs"/>
            </a:rPr>
            <a:t>June 2026, published on 1</a:t>
          </a:r>
          <a:r>
            <a:rPr lang="en-US" sz="800" kern="1200" baseline="30000">
              <a:solidFill>
                <a:schemeClr val="tx1"/>
              </a:solidFill>
              <a:effectLst/>
              <a:latin typeface="Exo 2" pitchFamily="2" charset="0"/>
              <a:ea typeface="+mn-ea"/>
              <a:cs typeface="+mn-cs"/>
            </a:rPr>
            <a:t>st</a:t>
          </a:r>
          <a:r>
            <a:rPr lang="en-US" sz="800" kern="1200" baseline="0">
              <a:solidFill>
                <a:schemeClr val="tx1"/>
              </a:solidFill>
              <a:effectLst/>
              <a:latin typeface="Exo 2" pitchFamily="2" charset="0"/>
              <a:ea typeface="+mn-ea"/>
              <a:cs typeface="+mn-cs"/>
            </a:rPr>
            <a:t> September 2026. The documents are available on the Company’s website (https://www.edreamsodigeo.com).</a:t>
          </a:r>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twoCellAnchor editAs="oneCell">
    <xdr:from>
      <xdr:col>12</xdr:col>
      <xdr:colOff>281940</xdr:colOff>
      <xdr:row>5</xdr:row>
      <xdr:rowOff>15240</xdr:rowOff>
    </xdr:from>
    <xdr:to>
      <xdr:col>20</xdr:col>
      <xdr:colOff>75075</xdr:colOff>
      <xdr:row>13</xdr:row>
      <xdr:rowOff>173924</xdr:rowOff>
    </xdr:to>
    <xdr:pic>
      <xdr:nvPicPr>
        <xdr:cNvPr id="6" name="Picture 5">
          <a:extLst>
            <a:ext uri="{FF2B5EF4-FFF2-40B4-BE49-F238E27FC236}">
              <a16:creationId xmlns:a16="http://schemas.microsoft.com/office/drawing/2014/main" id="{BEF07645-D31A-AA84-62F0-315221DB3717}"/>
            </a:ext>
          </a:extLst>
        </xdr:cNvPr>
        <xdr:cNvPicPr>
          <a:picLocks noChangeAspect="1"/>
        </xdr:cNvPicPr>
      </xdr:nvPicPr>
      <xdr:blipFill>
        <a:blip xmlns:r="http://schemas.openxmlformats.org/officeDocument/2006/relationships" r:embed="rId2"/>
        <a:stretch>
          <a:fillRect/>
        </a:stretch>
      </xdr:blipFill>
      <xdr:spPr>
        <a:xfrm>
          <a:off x="9311640" y="1272540"/>
          <a:ext cx="4608975" cy="2170364"/>
        </a:xfrm>
        <a:prstGeom prst="rect">
          <a:avLst/>
        </a:prstGeom>
      </xdr:spPr>
    </xdr:pic>
    <xdr:clientData/>
  </xdr:twoCellAnchor>
  <xdr:twoCellAnchor editAs="oneCell">
    <xdr:from>
      <xdr:col>12</xdr:col>
      <xdr:colOff>335280</xdr:colOff>
      <xdr:row>16</xdr:row>
      <xdr:rowOff>38100</xdr:rowOff>
    </xdr:from>
    <xdr:to>
      <xdr:col>20</xdr:col>
      <xdr:colOff>24774</xdr:colOff>
      <xdr:row>27</xdr:row>
      <xdr:rowOff>173985</xdr:rowOff>
    </xdr:to>
    <xdr:pic>
      <xdr:nvPicPr>
        <xdr:cNvPr id="9" name="Picture 8">
          <a:extLst>
            <a:ext uri="{FF2B5EF4-FFF2-40B4-BE49-F238E27FC236}">
              <a16:creationId xmlns:a16="http://schemas.microsoft.com/office/drawing/2014/main" id="{BAF3305C-1338-764B-0625-24D1741D4A8B}"/>
            </a:ext>
          </a:extLst>
        </xdr:cNvPr>
        <xdr:cNvPicPr>
          <a:picLocks noChangeAspect="1"/>
        </xdr:cNvPicPr>
      </xdr:nvPicPr>
      <xdr:blipFill>
        <a:blip xmlns:r="http://schemas.openxmlformats.org/officeDocument/2006/relationships" r:embed="rId3"/>
        <a:stretch>
          <a:fillRect/>
        </a:stretch>
      </xdr:blipFill>
      <xdr:spPr>
        <a:xfrm>
          <a:off x="9364980" y="4061460"/>
          <a:ext cx="4505334" cy="287146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35280" y="175260"/>
          <a:ext cx="2057398" cy="26567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2057398</xdr:colOff>
      <xdr:row>2</xdr:row>
      <xdr:rowOff>75179</xdr:rowOff>
    </xdr:to>
    <xdr:pic>
      <xdr:nvPicPr>
        <xdr:cNvPr id="4" name="Pictur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254000"/>
          <a:ext cx="2057398" cy="265679"/>
        </a:xfrm>
        <a:prstGeom prst="rect">
          <a:avLst/>
        </a:prstGeom>
      </xdr:spPr>
    </xdr:pic>
    <xdr:clientData/>
  </xdr:twoCellAnchor>
  <xdr:twoCellAnchor>
    <xdr:from>
      <xdr:col>1</xdr:col>
      <xdr:colOff>25400</xdr:colOff>
      <xdr:row>25</xdr:row>
      <xdr:rowOff>84667</xdr:rowOff>
    </xdr:from>
    <xdr:to>
      <xdr:col>11</xdr:col>
      <xdr:colOff>74709</xdr:colOff>
      <xdr:row>27</xdr:row>
      <xdr:rowOff>114871</xdr:rowOff>
    </xdr:to>
    <xdr:sp macro="" textlink="">
      <xdr:nvSpPr>
        <xdr:cNvPr id="3" name="TextBox 45">
          <a:extLst>
            <a:ext uri="{FF2B5EF4-FFF2-40B4-BE49-F238E27FC236}">
              <a16:creationId xmlns:a16="http://schemas.microsoft.com/office/drawing/2014/main" id="{11F4B21A-7C78-4179-8BFD-92856C8CE7AC}"/>
            </a:ext>
          </a:extLst>
        </xdr:cNvPr>
        <xdr:cNvSpPr txBox="1"/>
      </xdr:nvSpPr>
      <xdr:spPr>
        <a:xfrm>
          <a:off x="381000" y="6858000"/>
          <a:ext cx="8956242" cy="538204"/>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5. "Alternative Performance Measures" </a:t>
          </a:r>
          <a:r>
            <a:rPr lang="en-US" sz="800" kern="1200" baseline="0">
              <a:solidFill>
                <a:schemeClr val="tx1"/>
              </a:solidFill>
              <a:effectLst/>
              <a:latin typeface="Exo 2" pitchFamily="2" charset="0"/>
              <a:ea typeface="+mn-ea"/>
              <a:cs typeface="+mn-cs"/>
            </a:rPr>
            <a:t>of the Group’s unaudited condensed consolidated interim financial statements and notes for the three months ended on 30</a:t>
          </a:r>
          <a:r>
            <a:rPr lang="en-US" sz="800" kern="1200" baseline="30000">
              <a:solidFill>
                <a:schemeClr val="tx1"/>
              </a:solidFill>
              <a:effectLst/>
              <a:latin typeface="Exo 2" pitchFamily="2" charset="0"/>
              <a:ea typeface="+mn-ea"/>
              <a:cs typeface="+mn-cs"/>
            </a:rPr>
            <a:t>th </a:t>
          </a:r>
          <a:r>
            <a:rPr lang="en-US" sz="800" kern="1200" baseline="0">
              <a:solidFill>
                <a:schemeClr val="tx1"/>
              </a:solidFill>
              <a:effectLst/>
              <a:latin typeface="Exo 2" pitchFamily="2" charset="0"/>
              <a:ea typeface="+mn-ea"/>
              <a:cs typeface="+mn-cs"/>
            </a:rPr>
            <a:t>June 2026, published on 1</a:t>
          </a:r>
          <a:r>
            <a:rPr lang="en-US" sz="800" kern="1200" baseline="30000">
              <a:solidFill>
                <a:schemeClr val="tx1"/>
              </a:solidFill>
              <a:effectLst/>
              <a:latin typeface="Exo 2" pitchFamily="2" charset="0"/>
              <a:ea typeface="+mn-ea"/>
              <a:cs typeface="+mn-cs"/>
            </a:rPr>
            <a:t>st</a:t>
          </a:r>
          <a:r>
            <a:rPr lang="en-US" sz="800" kern="1200" baseline="0">
              <a:solidFill>
                <a:schemeClr val="tx1"/>
              </a:solidFill>
              <a:effectLst/>
              <a:latin typeface="Exo 2" pitchFamily="2" charset="0"/>
              <a:ea typeface="+mn-ea"/>
              <a:cs typeface="+mn-cs"/>
            </a:rPr>
            <a:t> September 2026. The documents are available on the Company’s website (https://www.edreamsodigeo.com).</a:t>
          </a:r>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129540</xdr:rowOff>
    </xdr:from>
    <xdr:to>
      <xdr:col>1</xdr:col>
      <xdr:colOff>2057398</xdr:colOff>
      <xdr:row>2</xdr:row>
      <xdr:rowOff>54224</xdr:rowOff>
    </xdr:to>
    <xdr:pic>
      <xdr:nvPicPr>
        <xdr:cNvPr id="3" name="Pictur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420" y="129540"/>
          <a:ext cx="2057398" cy="265679"/>
        </a:xfrm>
        <a:prstGeom prst="rect">
          <a:avLst/>
        </a:prstGeom>
      </xdr:spPr>
    </xdr:pic>
    <xdr:clientData/>
  </xdr:twoCellAnchor>
  <xdr:twoCellAnchor>
    <xdr:from>
      <xdr:col>1</xdr:col>
      <xdr:colOff>0</xdr:colOff>
      <xdr:row>9</xdr:row>
      <xdr:rowOff>42334</xdr:rowOff>
    </xdr:from>
    <xdr:to>
      <xdr:col>7</xdr:col>
      <xdr:colOff>50800</xdr:colOff>
      <xdr:row>11</xdr:row>
      <xdr:rowOff>0</xdr:rowOff>
    </xdr:to>
    <xdr:sp macro="" textlink="">
      <xdr:nvSpPr>
        <xdr:cNvPr id="4" name="TextBox 45">
          <a:extLst>
            <a:ext uri="{FF2B5EF4-FFF2-40B4-BE49-F238E27FC236}">
              <a16:creationId xmlns:a16="http://schemas.microsoft.com/office/drawing/2014/main" id="{257BFF66-4304-4B2A-A51C-EC5C43372EF4}"/>
            </a:ext>
          </a:extLst>
        </xdr:cNvPr>
        <xdr:cNvSpPr txBox="1"/>
      </xdr:nvSpPr>
      <xdr:spPr>
        <a:xfrm>
          <a:off x="313267" y="2277534"/>
          <a:ext cx="7662333" cy="431799"/>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5. "Alternative Performance Measures" </a:t>
          </a:r>
          <a:r>
            <a:rPr lang="en-US" sz="800" kern="1200" baseline="0">
              <a:solidFill>
                <a:schemeClr val="tx1"/>
              </a:solidFill>
              <a:effectLst/>
              <a:latin typeface="Exo 2" pitchFamily="2" charset="0"/>
              <a:ea typeface="+mn-ea"/>
              <a:cs typeface="+mn-cs"/>
            </a:rPr>
            <a:t>of the Group’s unaudited condensed consolidated interim financial statements and notes for the three months ended on 30</a:t>
          </a:r>
          <a:r>
            <a:rPr lang="en-US" sz="800" kern="1200" baseline="30000">
              <a:solidFill>
                <a:schemeClr val="tx1"/>
              </a:solidFill>
              <a:effectLst/>
              <a:latin typeface="Exo 2" pitchFamily="2" charset="0"/>
              <a:ea typeface="+mn-ea"/>
              <a:cs typeface="+mn-cs"/>
            </a:rPr>
            <a:t>th </a:t>
          </a:r>
          <a:r>
            <a:rPr lang="en-US" sz="800" kern="1200" baseline="0">
              <a:solidFill>
                <a:schemeClr val="tx1"/>
              </a:solidFill>
              <a:effectLst/>
              <a:latin typeface="Exo 2" pitchFamily="2" charset="0"/>
              <a:ea typeface="+mn-ea"/>
              <a:cs typeface="+mn-cs"/>
            </a:rPr>
            <a:t>June 2026, published on 1</a:t>
          </a:r>
          <a:r>
            <a:rPr lang="en-US" sz="800" kern="1200" baseline="30000">
              <a:solidFill>
                <a:schemeClr val="tx1"/>
              </a:solidFill>
              <a:effectLst/>
              <a:latin typeface="Exo 2" pitchFamily="2" charset="0"/>
              <a:ea typeface="+mn-ea"/>
              <a:cs typeface="+mn-cs"/>
            </a:rPr>
            <a:t>st</a:t>
          </a:r>
          <a:r>
            <a:rPr lang="en-US" sz="800" kern="1200" baseline="0">
              <a:solidFill>
                <a:schemeClr val="tx1"/>
              </a:solidFill>
              <a:effectLst/>
              <a:latin typeface="Exo 2" pitchFamily="2" charset="0"/>
              <a:ea typeface="+mn-ea"/>
              <a:cs typeface="+mn-cs"/>
            </a:rPr>
            <a:t> September 2026. The documents are available on the Company’s website (https://www.edreamsodigeo.com).</a:t>
          </a:r>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15240</xdr:colOff>
      <xdr:row>0</xdr:row>
      <xdr:rowOff>45720</xdr:rowOff>
    </xdr:from>
    <xdr:to>
      <xdr:col>1</xdr:col>
      <xdr:colOff>2080258</xdr:colOff>
      <xdr:row>1</xdr:row>
      <xdr:rowOff>136139</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2420" y="45720"/>
          <a:ext cx="2057398" cy="265679"/>
        </a:xfrm>
        <a:prstGeom prst="rect">
          <a:avLst/>
        </a:prstGeom>
      </xdr:spPr>
    </xdr:pic>
    <xdr:clientData/>
  </xdr:twoCellAnchor>
  <xdr:twoCellAnchor>
    <xdr:from>
      <xdr:col>0</xdr:col>
      <xdr:colOff>268941</xdr:colOff>
      <xdr:row>12</xdr:row>
      <xdr:rowOff>62753</xdr:rowOff>
    </xdr:from>
    <xdr:to>
      <xdr:col>6</xdr:col>
      <xdr:colOff>99112</xdr:colOff>
      <xdr:row>14</xdr:row>
      <xdr:rowOff>98933</xdr:rowOff>
    </xdr:to>
    <xdr:sp macro="" textlink="">
      <xdr:nvSpPr>
        <xdr:cNvPr id="2" name="TextBox 45">
          <a:extLst>
            <a:ext uri="{FF2B5EF4-FFF2-40B4-BE49-F238E27FC236}">
              <a16:creationId xmlns:a16="http://schemas.microsoft.com/office/drawing/2014/main" id="{531EA4B0-542B-42FD-8A44-27482182F9F6}"/>
            </a:ext>
          </a:extLst>
        </xdr:cNvPr>
        <xdr:cNvSpPr txBox="1"/>
      </xdr:nvSpPr>
      <xdr:spPr>
        <a:xfrm>
          <a:off x="268941" y="2985247"/>
          <a:ext cx="8956242" cy="538204"/>
        </a:xfrm>
        <a:prstGeom prst="rect">
          <a:avLst/>
        </a:prstGeom>
        <a:noFill/>
        <a:ln w="9525" algn="ctr">
          <a:noFill/>
          <a:miter lim="800000"/>
          <a:headEnd/>
          <a:tailEnd/>
        </a:ln>
      </xdr:spPr>
      <xdr:txBody>
        <a:bodyPr wrap="square" lIns="0" tIns="0" rIns="0" bIns="0">
          <a:noAutofit/>
        </a:bodyPr>
        <a:lstStyle>
          <a:defPPr>
            <a:defRPr lang="es-ES"/>
          </a:defPPr>
          <a:lvl1pPr algn="ctr" rtl="0" eaLnBrk="0" fontAlgn="base" hangingPunct="0">
            <a:spcBef>
              <a:spcPct val="50000"/>
            </a:spcBef>
            <a:spcAft>
              <a:spcPct val="0"/>
            </a:spcAft>
            <a:defRPr sz="1400" kern="1200">
              <a:solidFill>
                <a:schemeClr val="tx1"/>
              </a:solidFill>
              <a:latin typeface="Verdana" pitchFamily="34" charset="0"/>
              <a:ea typeface="+mn-ea"/>
              <a:cs typeface="+mn-cs"/>
            </a:defRPr>
          </a:lvl1pPr>
          <a:lvl2pPr marL="457200" algn="ctr" rtl="0" eaLnBrk="0" fontAlgn="base" hangingPunct="0">
            <a:spcBef>
              <a:spcPct val="50000"/>
            </a:spcBef>
            <a:spcAft>
              <a:spcPct val="0"/>
            </a:spcAft>
            <a:defRPr sz="1400" kern="1200">
              <a:solidFill>
                <a:schemeClr val="tx1"/>
              </a:solidFill>
              <a:latin typeface="Verdana" pitchFamily="34" charset="0"/>
              <a:ea typeface="+mn-ea"/>
              <a:cs typeface="+mn-cs"/>
            </a:defRPr>
          </a:lvl2pPr>
          <a:lvl3pPr marL="914400" algn="ctr" rtl="0" eaLnBrk="0" fontAlgn="base" hangingPunct="0">
            <a:spcBef>
              <a:spcPct val="50000"/>
            </a:spcBef>
            <a:spcAft>
              <a:spcPct val="0"/>
            </a:spcAft>
            <a:defRPr sz="1400" kern="1200">
              <a:solidFill>
                <a:schemeClr val="tx1"/>
              </a:solidFill>
              <a:latin typeface="Verdana" pitchFamily="34" charset="0"/>
              <a:ea typeface="+mn-ea"/>
              <a:cs typeface="+mn-cs"/>
            </a:defRPr>
          </a:lvl3pPr>
          <a:lvl4pPr marL="1371600" algn="ctr" rtl="0" eaLnBrk="0" fontAlgn="base" hangingPunct="0">
            <a:spcBef>
              <a:spcPct val="50000"/>
            </a:spcBef>
            <a:spcAft>
              <a:spcPct val="0"/>
            </a:spcAft>
            <a:defRPr sz="1400" kern="1200">
              <a:solidFill>
                <a:schemeClr val="tx1"/>
              </a:solidFill>
              <a:latin typeface="Verdana" pitchFamily="34" charset="0"/>
              <a:ea typeface="+mn-ea"/>
              <a:cs typeface="+mn-cs"/>
            </a:defRPr>
          </a:lvl4pPr>
          <a:lvl5pPr marL="1828800" algn="ctr" rtl="0" eaLnBrk="0" fontAlgn="base" hangingPunct="0">
            <a:spcBef>
              <a:spcPct val="50000"/>
            </a:spcBef>
            <a:spcAft>
              <a:spcPct val="0"/>
            </a:spcAft>
            <a:defRPr sz="1400" kern="1200">
              <a:solidFill>
                <a:schemeClr val="tx1"/>
              </a:solidFill>
              <a:latin typeface="Verdana" pitchFamily="34" charset="0"/>
              <a:ea typeface="+mn-ea"/>
              <a:cs typeface="+mn-cs"/>
            </a:defRPr>
          </a:lvl5pPr>
          <a:lvl6pPr marL="2286000" algn="l" defTabSz="914400" rtl="0" eaLnBrk="1" latinLnBrk="0" hangingPunct="1">
            <a:defRPr sz="1400" kern="1200">
              <a:solidFill>
                <a:schemeClr val="tx1"/>
              </a:solidFill>
              <a:latin typeface="Verdana" pitchFamily="34" charset="0"/>
              <a:ea typeface="+mn-ea"/>
              <a:cs typeface="+mn-cs"/>
            </a:defRPr>
          </a:lvl6pPr>
          <a:lvl7pPr marL="2743200" algn="l" defTabSz="914400" rtl="0" eaLnBrk="1" latinLnBrk="0" hangingPunct="1">
            <a:defRPr sz="1400" kern="1200">
              <a:solidFill>
                <a:schemeClr val="tx1"/>
              </a:solidFill>
              <a:latin typeface="Verdana" pitchFamily="34" charset="0"/>
              <a:ea typeface="+mn-ea"/>
              <a:cs typeface="+mn-cs"/>
            </a:defRPr>
          </a:lvl7pPr>
          <a:lvl8pPr marL="3200400" algn="l" defTabSz="914400" rtl="0" eaLnBrk="1" latinLnBrk="0" hangingPunct="1">
            <a:defRPr sz="1400" kern="1200">
              <a:solidFill>
                <a:schemeClr val="tx1"/>
              </a:solidFill>
              <a:latin typeface="Verdana" pitchFamily="34" charset="0"/>
              <a:ea typeface="+mn-ea"/>
              <a:cs typeface="+mn-cs"/>
            </a:defRPr>
          </a:lvl8pPr>
          <a:lvl9pPr marL="3657600" algn="l" defTabSz="914400" rtl="0" eaLnBrk="1" latinLnBrk="0" hangingPunct="1">
            <a:defRPr sz="1400" kern="1200">
              <a:solidFill>
                <a:schemeClr val="tx1"/>
              </a:solidFill>
              <a:latin typeface="Verdana" pitchFamily="34" charset="0"/>
              <a:ea typeface="+mn-ea"/>
              <a:cs typeface="+mn-cs"/>
            </a:defRPr>
          </a:lvl9pPr>
        </a:lstStyle>
        <a:p>
          <a:pPr algn="l"/>
          <a:r>
            <a:rPr lang="en-GB" sz="800" kern="1200" baseline="0">
              <a:solidFill>
                <a:schemeClr val="tx1"/>
              </a:solidFill>
              <a:effectLst/>
              <a:latin typeface="Exo 2" pitchFamily="2" charset="0"/>
              <a:ea typeface="+mn-ea"/>
              <a:cs typeface="+mn-cs"/>
            </a:rPr>
            <a:t>(*) See definition and reconciliation of Non-GAAP measures in section 5. "Alternative Performance Measures" </a:t>
          </a:r>
          <a:r>
            <a:rPr lang="en-US" sz="800" kern="1200" baseline="0">
              <a:solidFill>
                <a:schemeClr val="tx1"/>
              </a:solidFill>
              <a:effectLst/>
              <a:latin typeface="Exo 2" pitchFamily="2" charset="0"/>
              <a:ea typeface="+mn-ea"/>
              <a:cs typeface="+mn-cs"/>
            </a:rPr>
            <a:t>of the Group’s unaudited condensed consolidated interim financial statements and notes for the three months ended on 30</a:t>
          </a:r>
          <a:r>
            <a:rPr lang="en-US" sz="800" kern="1200" baseline="30000">
              <a:solidFill>
                <a:schemeClr val="tx1"/>
              </a:solidFill>
              <a:effectLst/>
              <a:latin typeface="Exo 2" pitchFamily="2" charset="0"/>
              <a:ea typeface="+mn-ea"/>
              <a:cs typeface="+mn-cs"/>
            </a:rPr>
            <a:t>th </a:t>
          </a:r>
          <a:r>
            <a:rPr lang="en-US" sz="800" kern="1200" baseline="0">
              <a:solidFill>
                <a:schemeClr val="tx1"/>
              </a:solidFill>
              <a:effectLst/>
              <a:latin typeface="Exo 2" pitchFamily="2" charset="0"/>
              <a:ea typeface="+mn-ea"/>
              <a:cs typeface="+mn-cs"/>
            </a:rPr>
            <a:t>June 2026, published on 1</a:t>
          </a:r>
          <a:r>
            <a:rPr lang="en-US" sz="800" kern="1200" baseline="30000">
              <a:solidFill>
                <a:schemeClr val="tx1"/>
              </a:solidFill>
              <a:effectLst/>
              <a:latin typeface="Exo 2" pitchFamily="2" charset="0"/>
              <a:ea typeface="+mn-ea"/>
              <a:cs typeface="+mn-cs"/>
            </a:rPr>
            <a:t>st</a:t>
          </a:r>
          <a:r>
            <a:rPr lang="en-US" sz="800" kern="1200" baseline="0">
              <a:solidFill>
                <a:schemeClr val="tx1"/>
              </a:solidFill>
              <a:effectLst/>
              <a:latin typeface="Exo 2" pitchFamily="2" charset="0"/>
              <a:ea typeface="+mn-ea"/>
              <a:cs typeface="+mn-cs"/>
            </a:rPr>
            <a:t> September 2026. The documents are available on the Company’s website (https://www.edreamsodigeo.com).</a:t>
          </a:r>
        </a:p>
        <a:p>
          <a:pPr marL="0" marR="0" lvl="0" indent="0" algn="l" defTabSz="914400" rtl="0" eaLnBrk="0" fontAlgn="base" latinLnBrk="0" hangingPunct="0">
            <a:lnSpc>
              <a:spcPct val="100000"/>
            </a:lnSpc>
            <a:spcBef>
              <a:spcPct val="50000"/>
            </a:spcBef>
            <a:spcAft>
              <a:spcPct val="0"/>
            </a:spcAft>
            <a:buClrTx/>
            <a:buSzTx/>
            <a:buFontTx/>
            <a:buNone/>
            <a:tabLst/>
            <a:defRPr/>
          </a:pPr>
          <a:r>
            <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rPr>
            <a:t>(**) </a:t>
          </a:r>
          <a:r>
            <a:rPr lang="en-US" sz="800" kern="1200" baseline="0">
              <a:solidFill>
                <a:schemeClr val="tx1"/>
              </a:solidFill>
              <a:effectLst/>
              <a:latin typeface="Exo 2" pitchFamily="2" charset="0"/>
              <a:ea typeface="+mn-ea"/>
              <a:cs typeface="+mn-cs"/>
            </a:rPr>
            <a:t>See reconciliation of Adjusted Net Income in note 1.6. of section 5. Alternative Performance Measures of the Group’s unaudited condensed consolidated interim financial statements and notes. </a:t>
          </a:r>
        </a:p>
        <a:p>
          <a:pPr algn="l"/>
          <a:endParaRPr lang="en-GB" sz="800" kern="1200" baseline="0">
            <a:solidFill>
              <a:schemeClr val="tx1"/>
            </a:solidFill>
            <a:latin typeface="Exo 2" panose="00000500000000000000" pitchFamily="2" charset="0"/>
            <a:ea typeface="Verdana" panose="020B0604030504040204" pitchFamily="34" charset="0"/>
            <a:cs typeface="Verdana" panose="020B060403050404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19050</xdr:colOff>
      <xdr:row>1</xdr:row>
      <xdr:rowOff>19050</xdr:rowOff>
    </xdr:from>
    <xdr:to>
      <xdr:col>1</xdr:col>
      <xdr:colOff>2080258</xdr:colOff>
      <xdr:row>2</xdr:row>
      <xdr:rowOff>98039</xdr:rowOff>
    </xdr:to>
    <xdr:pic>
      <xdr:nvPicPr>
        <xdr:cNvPr id="11" name="Picture 10">
          <a:extLst>
            <a:ext uri="{FF2B5EF4-FFF2-40B4-BE49-F238E27FC236}">
              <a16:creationId xmlns:a16="http://schemas.microsoft.com/office/drawing/2014/main" id="{00000000-0008-0000-08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49250" y="190500"/>
          <a:ext cx="2057398" cy="2618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2:K14"/>
  <sheetViews>
    <sheetView tabSelected="1" zoomScaleNormal="100" workbookViewId="0">
      <selection activeCell="L32" sqref="L32"/>
    </sheetView>
  </sheetViews>
  <sheetFormatPr defaultColWidth="9.21875" defaultRowHeight="18.600000000000001" x14ac:dyDescent="0.5"/>
  <cols>
    <col min="1" max="1" width="4.5546875" style="4" customWidth="1"/>
    <col min="2" max="2" width="4.77734375" style="4" bestFit="1" customWidth="1"/>
    <col min="3" max="3" width="58.5546875" style="4" bestFit="1" customWidth="1"/>
    <col min="4" max="8" width="0" style="4" hidden="1" customWidth="1"/>
    <col min="9" max="16384" width="9.21875" style="4"/>
  </cols>
  <sheetData>
    <row r="2" spans="2:11" x14ac:dyDescent="0.5">
      <c r="J2" s="107"/>
      <c r="K2" s="58"/>
    </row>
    <row r="4" spans="2:11" ht="24" thickBot="1" x14ac:dyDescent="0.65">
      <c r="B4" s="127" t="s">
        <v>13</v>
      </c>
      <c r="C4" s="127"/>
      <c r="D4" s="127"/>
      <c r="E4" s="127"/>
      <c r="F4" s="127"/>
      <c r="G4" s="127"/>
      <c r="I4" s="14" t="s">
        <v>29</v>
      </c>
    </row>
    <row r="5" spans="2:11" ht="23.4" x14ac:dyDescent="0.6">
      <c r="B5" s="15" t="s">
        <v>16</v>
      </c>
      <c r="C5" s="16" t="s">
        <v>12</v>
      </c>
      <c r="D5" s="15"/>
      <c r="E5" s="15"/>
    </row>
    <row r="6" spans="2:11" ht="23.4" x14ac:dyDescent="0.6">
      <c r="B6" s="15" t="s">
        <v>17</v>
      </c>
      <c r="C6" s="16" t="s">
        <v>25</v>
      </c>
      <c r="D6" s="15"/>
      <c r="E6" s="15"/>
    </row>
    <row r="7" spans="2:11" ht="23.4" x14ac:dyDescent="0.6">
      <c r="B7" s="15" t="s">
        <v>18</v>
      </c>
      <c r="C7" s="16" t="s">
        <v>59</v>
      </c>
      <c r="D7" s="15"/>
      <c r="E7" s="15"/>
    </row>
    <row r="8" spans="2:11" ht="23.4" x14ac:dyDescent="0.6">
      <c r="B8" s="15" t="s">
        <v>19</v>
      </c>
      <c r="C8" s="16" t="s">
        <v>26</v>
      </c>
      <c r="D8" s="15"/>
      <c r="E8" s="15"/>
    </row>
    <row r="9" spans="2:11" ht="23.4" x14ac:dyDescent="0.6">
      <c r="B9" s="15" t="s">
        <v>20</v>
      </c>
      <c r="C9" s="16" t="s">
        <v>27</v>
      </c>
      <c r="D9" s="15"/>
      <c r="E9" s="15"/>
    </row>
    <row r="10" spans="2:11" ht="23.4" x14ac:dyDescent="0.6">
      <c r="B10" s="15" t="s">
        <v>21</v>
      </c>
      <c r="C10" s="16" t="s">
        <v>42</v>
      </c>
      <c r="D10" s="15"/>
      <c r="E10" s="15"/>
    </row>
    <row r="11" spans="2:11" ht="23.4" x14ac:dyDescent="0.6">
      <c r="B11" s="15" t="s">
        <v>22</v>
      </c>
      <c r="C11" s="16" t="s">
        <v>14</v>
      </c>
      <c r="D11" s="15"/>
      <c r="E11" s="15"/>
    </row>
    <row r="12" spans="2:11" ht="23.4" x14ac:dyDescent="0.6">
      <c r="B12" s="15" t="s">
        <v>23</v>
      </c>
      <c r="C12" s="16" t="s">
        <v>15</v>
      </c>
      <c r="D12" s="15"/>
      <c r="E12" s="15"/>
    </row>
    <row r="13" spans="2:11" ht="23.4" x14ac:dyDescent="0.6">
      <c r="B13" s="15" t="s">
        <v>24</v>
      </c>
      <c r="C13" s="16" t="s">
        <v>28</v>
      </c>
      <c r="D13" s="15"/>
      <c r="E13" s="15"/>
    </row>
    <row r="14" spans="2:11" ht="23.4" x14ac:dyDescent="0.6">
      <c r="B14" s="62" t="s">
        <v>101</v>
      </c>
      <c r="C14" s="16" t="s">
        <v>96</v>
      </c>
      <c r="D14" s="15"/>
      <c r="E14" s="15"/>
    </row>
  </sheetData>
  <mergeCells count="1">
    <mergeCell ref="B4:G4"/>
  </mergeCells>
  <hyperlinks>
    <hyperlink ref="C14" location="'KPIs historic_NEW'!A1" display="KPI historic evolution" xr:uid="{00000000-0004-0000-0000-000000000000}"/>
    <hyperlink ref="C10" location="'Adjusted items'!A1" display="Adjusted items" xr:uid="{00000000-0004-0000-0000-000001000000}"/>
    <hyperlink ref="C13" location="'Net Debt'!A1" display="'Net Debt'!A1" xr:uid="{00000000-0004-0000-0000-000002000000}"/>
    <hyperlink ref="C12" location="'Working Capital'!A1" display="'Working Capital'!A1" xr:uid="{00000000-0004-0000-0000-000003000000}"/>
    <hyperlink ref="C11" location="'Adjusted Net Income'!A1" display="'Adjusted Net Income'!A1" xr:uid="{00000000-0004-0000-0000-000004000000}"/>
    <hyperlink ref="C9" location="'Cash Flow'!A1" display="'Cash Flow'!A1" xr:uid="{00000000-0004-0000-0000-000005000000}"/>
    <hyperlink ref="C8" location="'Balance Sheet'!A1" display="'Balance Sheet'!A1" xr:uid="{00000000-0004-0000-0000-000006000000}"/>
    <hyperlink ref="C6" location="'P&amp;L'!A1" display="'P&amp;L'!A1" xr:uid="{00000000-0004-0000-0000-000007000000}"/>
    <hyperlink ref="C5" location="'Key Financials'!A1" display="'Key Financials'!A1" xr:uid="{00000000-0004-0000-0000-000008000000}"/>
    <hyperlink ref="C7" location="PRIME!A1" display="Prime" xr:uid="{00000000-0004-0000-0000-00000A000000}"/>
  </hyperlinks>
  <pageMargins left="0.23622047244094491" right="0.23622047244094491" top="0.74803149606299213" bottom="0.74803149606299213" header="0.31496062992125984" footer="0.31496062992125984"/>
  <pageSetup paperSize="9" scale="71" orientation="landscape" r:id="rId1"/>
  <ignoredErrors>
    <ignoredError sqref="B5:B14"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2:L22"/>
  <sheetViews>
    <sheetView workbookViewId="0">
      <selection activeCell="L32" sqref="L32"/>
    </sheetView>
  </sheetViews>
  <sheetFormatPr defaultColWidth="9.21875" defaultRowHeight="18.600000000000001" x14ac:dyDescent="0.5"/>
  <cols>
    <col min="1" max="1" width="4.5546875" style="4" customWidth="1"/>
    <col min="2" max="2" width="76.21875" style="4" bestFit="1" customWidth="1"/>
    <col min="3" max="3" width="12.21875" style="4" bestFit="1" customWidth="1"/>
    <col min="4" max="4" width="12.21875" style="4" customWidth="1"/>
    <col min="5" max="6" width="10.21875" style="4" bestFit="1" customWidth="1"/>
    <col min="7" max="7" width="12.44140625" style="4" bestFit="1" customWidth="1"/>
    <col min="8" max="8" width="3.44140625" style="4" customWidth="1"/>
    <col min="9" max="10" width="9.21875" style="4"/>
    <col min="11" max="11" width="4.21875" style="4" customWidth="1"/>
    <col min="12" max="16384" width="9.21875" style="4"/>
  </cols>
  <sheetData>
    <row r="2" spans="1:12" x14ac:dyDescent="0.5">
      <c r="C2" s="131"/>
      <c r="D2" s="131"/>
      <c r="E2" s="131"/>
      <c r="F2" s="131"/>
      <c r="G2" s="131"/>
      <c r="H2" s="32"/>
      <c r="I2" s="32"/>
      <c r="J2" s="33"/>
      <c r="K2" s="32"/>
      <c r="L2" s="32"/>
    </row>
    <row r="3" spans="1:12" ht="19.8" x14ac:dyDescent="0.5">
      <c r="A3" s="1"/>
      <c r="B3" s="1"/>
      <c r="C3" s="38" t="s">
        <v>100</v>
      </c>
      <c r="D3" s="38" t="s">
        <v>97</v>
      </c>
      <c r="E3" s="38" t="s">
        <v>98</v>
      </c>
      <c r="F3" s="38" t="s">
        <v>99</v>
      </c>
      <c r="G3" s="38" t="s">
        <v>100</v>
      </c>
      <c r="H3" s="5"/>
      <c r="I3" s="38" t="str">
        <f>+C3</f>
        <v>Jun.</v>
      </c>
      <c r="J3" s="38" t="str">
        <f>+G3</f>
        <v>Jun.</v>
      </c>
      <c r="K3" s="71"/>
    </row>
    <row r="4" spans="1:12" ht="19.8" x14ac:dyDescent="0.5">
      <c r="A4" s="1"/>
      <c r="B4" s="6" t="s">
        <v>111</v>
      </c>
      <c r="C4" s="38">
        <v>2025</v>
      </c>
      <c r="D4" s="38">
        <v>2025</v>
      </c>
      <c r="E4" s="38">
        <v>2025</v>
      </c>
      <c r="F4" s="38">
        <v>2026</v>
      </c>
      <c r="G4" s="38">
        <v>2026</v>
      </c>
      <c r="H4" s="5"/>
      <c r="I4" s="38">
        <f>+C4</f>
        <v>2025</v>
      </c>
      <c r="J4" s="38">
        <v>2026</v>
      </c>
      <c r="K4" s="71"/>
    </row>
    <row r="5" spans="1:12" ht="19.8" x14ac:dyDescent="0.5">
      <c r="B5" s="28" t="s">
        <v>133</v>
      </c>
      <c r="C5" s="34">
        <v>-375</v>
      </c>
      <c r="D5" s="34">
        <v>-375</v>
      </c>
      <c r="E5" s="34">
        <v>-375</v>
      </c>
      <c r="F5" s="34">
        <v>-375</v>
      </c>
      <c r="G5" s="34">
        <v>-375</v>
      </c>
      <c r="H5" s="34"/>
      <c r="I5" s="34">
        <f t="shared" ref="I5:I13" si="0">+C5</f>
        <v>-375</v>
      </c>
      <c r="J5" s="34">
        <f>+G5</f>
        <v>-375</v>
      </c>
      <c r="K5" s="71"/>
    </row>
    <row r="6" spans="1:12" ht="19.8" x14ac:dyDescent="0.5">
      <c r="B6" s="28" t="s">
        <v>61</v>
      </c>
      <c r="C6" s="34">
        <v>0</v>
      </c>
      <c r="D6" s="34">
        <v>0</v>
      </c>
      <c r="E6" s="34">
        <v>0</v>
      </c>
      <c r="F6" s="34">
        <v>0</v>
      </c>
      <c r="G6" s="34">
        <v>0</v>
      </c>
      <c r="H6" s="34"/>
      <c r="I6" s="34">
        <f t="shared" si="0"/>
        <v>0</v>
      </c>
      <c r="J6" s="34">
        <f t="shared" ref="J6:J13" si="1">+G6</f>
        <v>0</v>
      </c>
      <c r="K6" s="71"/>
    </row>
    <row r="7" spans="1:12" ht="19.8" x14ac:dyDescent="0.5">
      <c r="B7" s="28" t="s">
        <v>53</v>
      </c>
      <c r="C7" s="34">
        <v>0</v>
      </c>
      <c r="D7" s="34">
        <v>0</v>
      </c>
      <c r="E7" s="34">
        <v>0</v>
      </c>
      <c r="F7" s="34">
        <v>0</v>
      </c>
      <c r="G7" s="34">
        <v>0</v>
      </c>
      <c r="H7" s="34"/>
      <c r="I7" s="34">
        <f t="shared" si="0"/>
        <v>0</v>
      </c>
      <c r="J7" s="34">
        <f t="shared" si="1"/>
        <v>0</v>
      </c>
      <c r="K7" s="71"/>
    </row>
    <row r="8" spans="1:12" ht="18" customHeight="1" x14ac:dyDescent="0.5">
      <c r="B8" s="28" t="s">
        <v>123</v>
      </c>
      <c r="C8" s="34">
        <f t="shared" ref="C8:F8" si="2">+C9-SUM(C5:C7)</f>
        <v>10.399999999999977</v>
      </c>
      <c r="D8" s="34">
        <f t="shared" si="2"/>
        <v>1.8000000000000114</v>
      </c>
      <c r="E8" s="34">
        <f t="shared" si="2"/>
        <v>-5</v>
      </c>
      <c r="F8" s="34">
        <f t="shared" si="2"/>
        <v>4.5</v>
      </c>
      <c r="G8" s="34">
        <v>7.7</v>
      </c>
      <c r="H8" s="34"/>
      <c r="I8" s="34">
        <f t="shared" si="0"/>
        <v>10.399999999999977</v>
      </c>
      <c r="J8" s="34">
        <f t="shared" si="1"/>
        <v>7.7</v>
      </c>
      <c r="K8" s="71"/>
    </row>
    <row r="9" spans="1:12" ht="19.8" x14ac:dyDescent="0.5">
      <c r="B9" s="47" t="s">
        <v>54</v>
      </c>
      <c r="C9" s="52">
        <v>-364.6</v>
      </c>
      <c r="D9" s="52">
        <v>-373.2</v>
      </c>
      <c r="E9" s="52">
        <v>-380</v>
      </c>
      <c r="F9" s="52">
        <v>-370.5</v>
      </c>
      <c r="G9" s="52">
        <v>-367.3</v>
      </c>
      <c r="H9" s="34"/>
      <c r="I9" s="52">
        <f t="shared" si="0"/>
        <v>-364.6</v>
      </c>
      <c r="J9" s="52">
        <f t="shared" si="1"/>
        <v>-367.3</v>
      </c>
      <c r="K9" s="71"/>
    </row>
    <row r="10" spans="1:12" ht="19.8" x14ac:dyDescent="0.5">
      <c r="B10" s="28" t="s">
        <v>122</v>
      </c>
      <c r="C10" s="34">
        <v>-1.9</v>
      </c>
      <c r="D10" s="34">
        <v>-7.6</v>
      </c>
      <c r="E10" s="34">
        <v>-7</v>
      </c>
      <c r="F10" s="34">
        <v>-6.7</v>
      </c>
      <c r="G10" s="34">
        <v>-6.3</v>
      </c>
      <c r="H10" s="34"/>
      <c r="I10" s="34">
        <f t="shared" si="0"/>
        <v>-1.9</v>
      </c>
      <c r="J10" s="34">
        <f t="shared" si="1"/>
        <v>-6.3</v>
      </c>
      <c r="K10" s="71"/>
    </row>
    <row r="11" spans="1:12" ht="19.8" x14ac:dyDescent="0.5">
      <c r="B11" s="47" t="s">
        <v>55</v>
      </c>
      <c r="C11" s="52">
        <v>-366.5</v>
      </c>
      <c r="D11" s="52">
        <v>-380.8</v>
      </c>
      <c r="E11" s="52">
        <v>-387</v>
      </c>
      <c r="F11" s="52">
        <v>-377.2</v>
      </c>
      <c r="G11" s="52">
        <v>-373.6</v>
      </c>
      <c r="H11" s="34"/>
      <c r="I11" s="52">
        <f t="shared" si="0"/>
        <v>-366.5</v>
      </c>
      <c r="J11" s="52">
        <f t="shared" si="1"/>
        <v>-373.6</v>
      </c>
      <c r="K11" s="71"/>
    </row>
    <row r="12" spans="1:12" ht="19.8" x14ac:dyDescent="0.5">
      <c r="B12" s="28" t="s">
        <v>10</v>
      </c>
      <c r="C12" s="34">
        <v>51.3</v>
      </c>
      <c r="D12" s="34">
        <v>39.5</v>
      </c>
      <c r="E12" s="34">
        <v>27.5</v>
      </c>
      <c r="F12" s="34">
        <v>81.8</v>
      </c>
      <c r="G12" s="34">
        <v>73</v>
      </c>
      <c r="H12" s="34"/>
      <c r="I12" s="34">
        <f t="shared" si="0"/>
        <v>51.3</v>
      </c>
      <c r="J12" s="34">
        <f t="shared" si="1"/>
        <v>73</v>
      </c>
      <c r="K12" s="71"/>
    </row>
    <row r="13" spans="1:12" ht="19.8" x14ac:dyDescent="0.5">
      <c r="B13" s="47" t="s">
        <v>41</v>
      </c>
      <c r="C13" s="52">
        <v>-315.2</v>
      </c>
      <c r="D13" s="52">
        <v>-341.3</v>
      </c>
      <c r="E13" s="52">
        <v>-359.5</v>
      </c>
      <c r="F13" s="52">
        <v>-295.5</v>
      </c>
      <c r="G13" s="52">
        <v>-300.60000000000002</v>
      </c>
      <c r="H13" s="34"/>
      <c r="I13" s="52">
        <f t="shared" si="0"/>
        <v>-315.2</v>
      </c>
      <c r="J13" s="52">
        <f t="shared" si="1"/>
        <v>-300.60000000000002</v>
      </c>
      <c r="K13" s="71"/>
    </row>
    <row r="14" spans="1:12" ht="19.8" x14ac:dyDescent="0.5">
      <c r="B14" s="28"/>
      <c r="C14" s="34"/>
      <c r="D14" s="34"/>
      <c r="E14" s="34"/>
      <c r="F14" s="34"/>
      <c r="G14" s="34"/>
      <c r="H14" s="34"/>
      <c r="I14" s="34"/>
      <c r="J14" s="34"/>
      <c r="K14" s="71"/>
    </row>
    <row r="15" spans="1:12" ht="19.8" x14ac:dyDescent="0.5">
      <c r="B15" s="126" t="s">
        <v>137</v>
      </c>
      <c r="C15" s="34"/>
      <c r="D15" s="34"/>
      <c r="E15" s="34"/>
      <c r="F15" s="34"/>
      <c r="G15" s="34"/>
      <c r="H15" s="34"/>
      <c r="I15" s="34"/>
      <c r="J15" s="34"/>
      <c r="K15" s="71"/>
    </row>
    <row r="16" spans="1:12" ht="19.8" x14ac:dyDescent="0.5">
      <c r="B16" s="28"/>
      <c r="C16" s="34"/>
      <c r="D16" s="34"/>
      <c r="E16" s="34"/>
      <c r="F16" s="34"/>
      <c r="G16" s="34"/>
      <c r="H16" s="34"/>
      <c r="I16" s="34"/>
      <c r="J16" s="34"/>
      <c r="K16" s="71"/>
    </row>
    <row r="17" spans="2:11" ht="19.8" x14ac:dyDescent="0.5">
      <c r="B17" s="28"/>
      <c r="C17" s="34"/>
      <c r="D17" s="34"/>
      <c r="E17" s="34"/>
      <c r="F17" s="34"/>
      <c r="G17" s="34"/>
      <c r="H17" s="34"/>
      <c r="I17" s="34"/>
      <c r="J17" s="34"/>
      <c r="K17" s="71"/>
    </row>
    <row r="18" spans="2:11" ht="19.8" x14ac:dyDescent="0.5">
      <c r="B18" s="28"/>
      <c r="C18" s="34"/>
      <c r="D18" s="34"/>
      <c r="E18" s="34"/>
      <c r="F18" s="34"/>
      <c r="G18" s="34"/>
      <c r="H18" s="34"/>
      <c r="I18" s="34"/>
      <c r="J18" s="34"/>
      <c r="K18" s="71"/>
    </row>
    <row r="19" spans="2:11" ht="19.8" x14ac:dyDescent="0.5">
      <c r="B19" s="28"/>
      <c r="C19" s="34"/>
      <c r="D19" s="34"/>
      <c r="E19" s="34"/>
      <c r="F19" s="34"/>
      <c r="G19" s="34"/>
      <c r="H19" s="34"/>
      <c r="I19" s="34"/>
      <c r="J19" s="34"/>
      <c r="K19" s="71"/>
    </row>
    <row r="22" spans="2:11" x14ac:dyDescent="0.5">
      <c r="B22" s="58"/>
    </row>
  </sheetData>
  <mergeCells count="1">
    <mergeCell ref="C2:G2"/>
  </mergeCells>
  <pageMargins left="0.70866141732283472" right="0.70866141732283472" top="0.74803149606299213" bottom="0.74803149606299213" header="0.31496062992125984" footer="0.31496062992125984"/>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F5BC2-BF5B-43DC-BEA0-7E61CFA81902}">
  <sheetPr>
    <pageSetUpPr fitToPage="1"/>
  </sheetPr>
  <dimension ref="A2:AL73"/>
  <sheetViews>
    <sheetView zoomScale="85" zoomScaleNormal="85" workbookViewId="0">
      <pane xSplit="2" ySplit="2" topLeftCell="C3" activePane="bottomRight" state="frozen"/>
      <selection activeCell="L32" sqref="L32"/>
      <selection pane="topRight" activeCell="L32" sqref="L32"/>
      <selection pane="bottomLeft" activeCell="L32" sqref="L32"/>
      <selection pane="bottomRight" activeCell="L32" sqref="L32"/>
    </sheetView>
  </sheetViews>
  <sheetFormatPr defaultColWidth="9.21875" defaultRowHeight="18.600000000000001" x14ac:dyDescent="0.5"/>
  <cols>
    <col min="1" max="1" width="3" style="4" customWidth="1"/>
    <col min="2" max="2" width="53.33203125" style="4" bestFit="1" customWidth="1"/>
    <col min="3" max="7" width="12.44140625" style="4" customWidth="1"/>
    <col min="8" max="8" width="12.88671875" style="4" customWidth="1"/>
    <col min="9" max="9" width="11.5546875" style="4" customWidth="1"/>
    <col min="10" max="12" width="12.88671875" style="4" customWidth="1"/>
    <col min="13" max="13" width="11.5546875" style="4" customWidth="1"/>
    <col min="14" max="15" width="12.109375" style="4" customWidth="1"/>
    <col min="16" max="16" width="11.109375" style="4" customWidth="1"/>
    <col min="17" max="17" width="12.109375" style="4" customWidth="1"/>
    <col min="18" max="18" width="11.109375" style="4" customWidth="1"/>
    <col min="19" max="23" width="12.109375" style="4" customWidth="1"/>
    <col min="24" max="25" width="11.6640625" style="4" customWidth="1"/>
    <col min="26" max="26" width="12.109375" style="4" customWidth="1"/>
    <col min="27" max="27" width="12.5546875" style="4" bestFit="1" customWidth="1"/>
    <col min="28" max="30" width="12.109375" style="4" customWidth="1"/>
    <col min="31" max="31" width="12.109375" style="4" bestFit="1" customWidth="1"/>
    <col min="32" max="32" width="12.5546875" style="4" bestFit="1" customWidth="1"/>
    <col min="33" max="33" width="12.109375" style="4" customWidth="1"/>
    <col min="34" max="35" width="12" style="4" customWidth="1"/>
    <col min="36" max="36" width="12.109375" style="4" bestFit="1" customWidth="1"/>
    <col min="37" max="37" width="12.5546875" style="4" bestFit="1" customWidth="1"/>
    <col min="38" max="38" width="12.109375" style="4" customWidth="1"/>
    <col min="39" max="16384" width="9.21875" style="4"/>
  </cols>
  <sheetData>
    <row r="2" spans="1:38" x14ac:dyDescent="0.5">
      <c r="A2" s="35"/>
      <c r="B2" s="36"/>
      <c r="C2" s="76">
        <v>43617</v>
      </c>
      <c r="D2" s="76">
        <v>43709</v>
      </c>
      <c r="E2" s="76">
        <v>43800</v>
      </c>
      <c r="F2" s="76">
        <v>43891</v>
      </c>
      <c r="G2" s="53" t="s">
        <v>56</v>
      </c>
      <c r="H2" s="76">
        <v>43983</v>
      </c>
      <c r="I2" s="76">
        <v>44075</v>
      </c>
      <c r="J2" s="76">
        <v>44166</v>
      </c>
      <c r="K2" s="76">
        <v>44256</v>
      </c>
      <c r="L2" s="53" t="s">
        <v>57</v>
      </c>
      <c r="M2" s="76">
        <v>44348</v>
      </c>
      <c r="N2" s="76">
        <v>44440</v>
      </c>
      <c r="O2" s="76">
        <v>44531</v>
      </c>
      <c r="P2" s="76">
        <v>44621</v>
      </c>
      <c r="Q2" s="53" t="s">
        <v>62</v>
      </c>
      <c r="R2" s="76">
        <v>44713</v>
      </c>
      <c r="S2" s="76">
        <v>44805</v>
      </c>
      <c r="T2" s="76">
        <v>44896</v>
      </c>
      <c r="U2" s="76">
        <v>44986</v>
      </c>
      <c r="V2" s="53" t="s">
        <v>82</v>
      </c>
      <c r="W2" s="76">
        <v>45078</v>
      </c>
      <c r="X2" s="76">
        <v>45170</v>
      </c>
      <c r="Y2" s="76">
        <v>45261</v>
      </c>
      <c r="Z2" s="76">
        <v>45352</v>
      </c>
      <c r="AA2" s="53" t="s">
        <v>103</v>
      </c>
      <c r="AB2" s="76">
        <v>45444</v>
      </c>
      <c r="AC2" s="76">
        <v>45536</v>
      </c>
      <c r="AD2" s="76">
        <v>45627</v>
      </c>
      <c r="AE2" s="76">
        <v>45717</v>
      </c>
      <c r="AF2" s="53" t="s">
        <v>115</v>
      </c>
      <c r="AG2" s="76">
        <v>45809</v>
      </c>
      <c r="AH2" s="76">
        <v>45901</v>
      </c>
      <c r="AI2" s="76">
        <v>45992</v>
      </c>
      <c r="AJ2" s="76">
        <v>46082</v>
      </c>
      <c r="AK2" s="53" t="s">
        <v>136</v>
      </c>
      <c r="AL2" s="76">
        <v>46174</v>
      </c>
    </row>
    <row r="3" spans="1:38" x14ac:dyDescent="0.5">
      <c r="C3" s="19"/>
      <c r="D3" s="19"/>
      <c r="E3" s="19"/>
      <c r="F3" s="19"/>
      <c r="G3" s="51"/>
      <c r="H3" s="19"/>
      <c r="I3" s="19"/>
      <c r="J3" s="19"/>
      <c r="K3" s="19"/>
      <c r="L3" s="51"/>
      <c r="M3" s="19"/>
      <c r="N3" s="19"/>
      <c r="O3" s="19"/>
      <c r="P3" s="19"/>
      <c r="Q3" s="51"/>
      <c r="R3" s="19"/>
      <c r="S3" s="19"/>
      <c r="T3" s="19"/>
      <c r="U3" s="19"/>
      <c r="V3" s="51"/>
      <c r="W3" s="19"/>
      <c r="X3" s="19"/>
      <c r="Y3" s="19"/>
      <c r="Z3" s="19"/>
      <c r="AA3" s="51"/>
      <c r="AB3" s="19"/>
      <c r="AC3" s="19"/>
      <c r="AD3" s="19"/>
      <c r="AE3" s="19"/>
      <c r="AF3" s="51"/>
      <c r="AG3" s="19"/>
      <c r="AH3" s="19"/>
      <c r="AI3" s="19"/>
      <c r="AJ3" s="19"/>
      <c r="AK3" s="51"/>
      <c r="AL3" s="19"/>
    </row>
    <row r="4" spans="1:38" x14ac:dyDescent="0.5">
      <c r="B4" s="46" t="s">
        <v>85</v>
      </c>
      <c r="C4" s="77">
        <v>275</v>
      </c>
      <c r="D4" s="77">
        <v>389</v>
      </c>
      <c r="E4" s="77">
        <v>490</v>
      </c>
      <c r="F4" s="77">
        <v>556</v>
      </c>
      <c r="G4" s="54">
        <v>556</v>
      </c>
      <c r="H4" s="77">
        <v>564</v>
      </c>
      <c r="I4" s="77">
        <v>664</v>
      </c>
      <c r="J4" s="77">
        <v>758</v>
      </c>
      <c r="K4" s="77">
        <v>876</v>
      </c>
      <c r="L4" s="54">
        <v>876</v>
      </c>
      <c r="M4" s="77">
        <v>1215</v>
      </c>
      <c r="N4" s="77">
        <v>1729</v>
      </c>
      <c r="O4" s="77">
        <v>2170</v>
      </c>
      <c r="P4" s="77">
        <v>2653</v>
      </c>
      <c r="Q4" s="54">
        <v>2653</v>
      </c>
      <c r="R4" s="77">
        <v>3213</v>
      </c>
      <c r="S4" s="77">
        <v>3611</v>
      </c>
      <c r="T4" s="77">
        <v>3935</v>
      </c>
      <c r="U4" s="77">
        <v>4337</v>
      </c>
      <c r="V4" s="54">
        <v>4337.2</v>
      </c>
      <c r="W4" s="77">
        <v>4712</v>
      </c>
      <c r="X4" s="77">
        <v>5092</v>
      </c>
      <c r="Y4" s="77">
        <v>5411</v>
      </c>
      <c r="Z4" s="77">
        <v>5825</v>
      </c>
      <c r="AA4" s="54">
        <v>5825</v>
      </c>
      <c r="AB4" s="77">
        <v>6235</v>
      </c>
      <c r="AC4" s="77">
        <v>6538</v>
      </c>
      <c r="AD4" s="77">
        <v>6843</v>
      </c>
      <c r="AE4" s="77">
        <v>7263</v>
      </c>
      <c r="AF4" s="54">
        <v>7263</v>
      </c>
      <c r="AG4" s="77">
        <v>7468</v>
      </c>
      <c r="AH4" s="77">
        <v>7720</v>
      </c>
      <c r="AI4" s="77">
        <v>7731</v>
      </c>
      <c r="AJ4" s="77">
        <v>7906</v>
      </c>
      <c r="AK4" s="54">
        <v>7906</v>
      </c>
      <c r="AL4" s="77">
        <v>8079</v>
      </c>
    </row>
    <row r="5" spans="1:38" ht="13.95" customHeight="1" x14ac:dyDescent="0.5">
      <c r="C5" s="77"/>
      <c r="D5" s="77"/>
      <c r="E5" s="77"/>
      <c r="F5" s="77"/>
      <c r="G5" s="51"/>
      <c r="H5" s="77"/>
      <c r="I5" s="77"/>
      <c r="J5" s="77"/>
      <c r="K5" s="77"/>
      <c r="L5" s="51"/>
      <c r="M5" s="77"/>
      <c r="N5" s="77"/>
      <c r="O5" s="77"/>
      <c r="P5" s="77"/>
      <c r="Q5" s="51"/>
      <c r="R5" s="77"/>
      <c r="S5" s="77"/>
      <c r="T5" s="77"/>
      <c r="U5" s="77"/>
      <c r="V5" s="51"/>
      <c r="W5" s="77"/>
      <c r="X5" s="77"/>
      <c r="Y5" s="77"/>
      <c r="Z5" s="77"/>
      <c r="AA5" s="51"/>
      <c r="AB5" s="77"/>
      <c r="AC5" s="77"/>
      <c r="AD5" s="77"/>
      <c r="AE5" s="77"/>
      <c r="AF5" s="51"/>
      <c r="AG5" s="77"/>
      <c r="AH5" s="77"/>
      <c r="AI5" s="77"/>
      <c r="AJ5" s="77"/>
      <c r="AK5" s="51"/>
      <c r="AL5" s="77"/>
    </row>
    <row r="6" spans="1:38" x14ac:dyDescent="0.5">
      <c r="B6" s="46" t="s">
        <v>124</v>
      </c>
      <c r="C6" s="77"/>
      <c r="D6" s="77"/>
      <c r="E6" s="77"/>
      <c r="F6" s="77"/>
      <c r="G6" s="54"/>
      <c r="H6" s="77"/>
      <c r="I6" s="77"/>
      <c r="J6" s="77"/>
      <c r="K6" s="77"/>
      <c r="L6" s="54"/>
      <c r="M6" s="77"/>
      <c r="N6" s="77"/>
      <c r="O6" s="77"/>
      <c r="P6" s="77"/>
      <c r="Q6" s="54"/>
      <c r="R6" s="77"/>
      <c r="S6" s="77"/>
      <c r="T6" s="77"/>
      <c r="U6" s="77"/>
      <c r="V6" s="54"/>
      <c r="W6" s="77">
        <v>1617.5</v>
      </c>
      <c r="X6" s="77">
        <v>1842</v>
      </c>
      <c r="Y6" s="77">
        <v>1177</v>
      </c>
      <c r="Z6" s="77">
        <v>1608.9</v>
      </c>
      <c r="AA6" s="54">
        <v>6245.4</v>
      </c>
      <c r="AB6" s="77">
        <v>1372.2</v>
      </c>
      <c r="AC6" s="77">
        <v>1364</v>
      </c>
      <c r="AD6" s="77">
        <v>1112</v>
      </c>
      <c r="AE6" s="77">
        <v>1169</v>
      </c>
      <c r="AF6" s="54">
        <v>5017.2</v>
      </c>
      <c r="AG6" s="77">
        <v>1178.5</v>
      </c>
      <c r="AH6" s="77">
        <v>1204.4000000000001</v>
      </c>
      <c r="AI6" s="77">
        <v>931.7</v>
      </c>
      <c r="AJ6" s="77">
        <v>1095.5999999999999</v>
      </c>
      <c r="AK6" s="54">
        <v>4410.2000000000007</v>
      </c>
      <c r="AL6" s="77">
        <v>1028.4000000000001</v>
      </c>
    </row>
    <row r="7" spans="1:38" x14ac:dyDescent="0.5">
      <c r="C7" s="77"/>
      <c r="D7" s="77"/>
      <c r="E7" s="77"/>
      <c r="F7" s="77"/>
      <c r="G7" s="54"/>
      <c r="H7" s="77"/>
      <c r="I7" s="77"/>
      <c r="J7" s="77"/>
      <c r="K7" s="77"/>
      <c r="L7" s="54"/>
      <c r="M7" s="77"/>
      <c r="N7" s="77"/>
      <c r="O7" s="77"/>
      <c r="P7" s="77"/>
      <c r="Q7" s="54"/>
      <c r="R7" s="77"/>
      <c r="S7" s="77"/>
      <c r="T7" s="77"/>
      <c r="U7" s="77"/>
      <c r="V7" s="54"/>
      <c r="W7" s="77"/>
      <c r="X7" s="77"/>
      <c r="Y7" s="77"/>
      <c r="Z7" s="77"/>
      <c r="AA7" s="54"/>
      <c r="AB7" s="77"/>
      <c r="AC7" s="77"/>
      <c r="AD7" s="77"/>
      <c r="AE7" s="77"/>
      <c r="AF7" s="54"/>
      <c r="AG7" s="77"/>
      <c r="AH7" s="77"/>
      <c r="AI7" s="77"/>
      <c r="AJ7" s="77"/>
      <c r="AK7" s="54"/>
      <c r="AL7" s="77"/>
    </row>
    <row r="8" spans="1:38" x14ac:dyDescent="0.5">
      <c r="C8" s="77"/>
      <c r="D8" s="77"/>
      <c r="E8" s="77"/>
      <c r="F8" s="77"/>
      <c r="G8" s="54"/>
      <c r="H8" s="77"/>
      <c r="I8" s="77"/>
      <c r="J8" s="77"/>
      <c r="K8" s="77"/>
      <c r="L8" s="54"/>
      <c r="M8" s="77"/>
      <c r="N8" s="77"/>
      <c r="O8" s="77"/>
      <c r="P8" s="77"/>
      <c r="Q8" s="54"/>
      <c r="R8" s="77"/>
      <c r="S8" s="77"/>
      <c r="T8" s="77"/>
      <c r="U8" s="77"/>
      <c r="V8" s="54"/>
      <c r="W8" s="77"/>
      <c r="X8" s="77"/>
      <c r="Y8" s="77"/>
      <c r="Z8" s="77"/>
      <c r="AA8" s="54"/>
      <c r="AB8" s="77"/>
      <c r="AC8" s="77"/>
      <c r="AD8" s="77"/>
      <c r="AE8" s="77"/>
      <c r="AF8" s="54"/>
      <c r="AG8" s="77"/>
      <c r="AH8" s="77"/>
      <c r="AI8" s="77"/>
      <c r="AJ8" s="77"/>
      <c r="AK8" s="54"/>
      <c r="AL8" s="77"/>
    </row>
    <row r="9" spans="1:38" x14ac:dyDescent="0.5">
      <c r="B9" s="46" t="s">
        <v>0</v>
      </c>
      <c r="C9" s="77"/>
      <c r="D9" s="77"/>
      <c r="E9" s="77"/>
      <c r="F9" s="77"/>
      <c r="G9" s="54"/>
      <c r="H9" s="77"/>
      <c r="I9" s="77"/>
      <c r="J9" s="77"/>
      <c r="K9" s="77"/>
      <c r="L9" s="54"/>
      <c r="M9" s="77"/>
      <c r="N9" s="77"/>
      <c r="O9" s="77"/>
      <c r="P9" s="77"/>
      <c r="Q9" s="54"/>
      <c r="R9" s="77"/>
      <c r="S9" s="77"/>
      <c r="T9" s="77"/>
      <c r="U9" s="77"/>
      <c r="V9" s="54"/>
      <c r="W9" s="77"/>
      <c r="X9" s="77"/>
      <c r="Y9" s="77"/>
      <c r="Z9" s="77"/>
      <c r="AA9" s="54"/>
      <c r="AB9" s="77"/>
      <c r="AC9" s="77"/>
      <c r="AD9" s="77"/>
      <c r="AE9" s="77"/>
      <c r="AF9" s="54"/>
      <c r="AG9" s="77"/>
      <c r="AH9" s="77"/>
      <c r="AI9" s="77"/>
      <c r="AJ9" s="77"/>
      <c r="AK9" s="54"/>
      <c r="AL9" s="77"/>
    </row>
    <row r="10" spans="1:38" x14ac:dyDescent="0.5">
      <c r="C10" s="77"/>
      <c r="D10" s="77"/>
      <c r="E10" s="77"/>
      <c r="F10" s="77"/>
      <c r="G10" s="54"/>
      <c r="H10" s="77"/>
      <c r="I10" s="77"/>
      <c r="J10" s="77"/>
      <c r="K10" s="77"/>
      <c r="L10" s="54"/>
      <c r="M10" s="77"/>
      <c r="N10" s="77"/>
      <c r="O10" s="77"/>
      <c r="P10" s="77"/>
      <c r="Q10" s="54"/>
      <c r="R10" s="77"/>
      <c r="S10" s="77"/>
      <c r="T10" s="77"/>
      <c r="U10" s="77"/>
      <c r="V10" s="54"/>
      <c r="W10" s="77"/>
      <c r="X10" s="77"/>
      <c r="Y10" s="77"/>
      <c r="Z10" s="77"/>
      <c r="AA10" s="54"/>
      <c r="AB10" s="77"/>
      <c r="AC10" s="77"/>
      <c r="AD10" s="77"/>
      <c r="AE10" s="77"/>
      <c r="AF10" s="54"/>
      <c r="AG10" s="77"/>
      <c r="AH10" s="77"/>
      <c r="AI10" s="77"/>
      <c r="AJ10" s="77"/>
      <c r="AK10" s="54"/>
      <c r="AL10" s="77"/>
    </row>
    <row r="11" spans="1:38" s="21" customFormat="1" x14ac:dyDescent="0.5">
      <c r="B11" s="21" t="s">
        <v>86</v>
      </c>
      <c r="C11" s="78">
        <v>141.5</v>
      </c>
      <c r="D11" s="78">
        <v>139.69999999999999</v>
      </c>
      <c r="E11" s="78">
        <v>131.69999999999999</v>
      </c>
      <c r="F11" s="78">
        <v>115.7</v>
      </c>
      <c r="G11" s="66">
        <v>528.70000000000005</v>
      </c>
      <c r="H11" s="78">
        <v>16.600000000000001</v>
      </c>
      <c r="I11" s="78">
        <v>34.4</v>
      </c>
      <c r="J11" s="78">
        <v>30</v>
      </c>
      <c r="K11" s="78">
        <v>30.1</v>
      </c>
      <c r="L11" s="66">
        <v>111.1</v>
      </c>
      <c r="M11" s="78">
        <v>68.400000000000006</v>
      </c>
      <c r="N11" s="78">
        <v>99.9</v>
      </c>
      <c r="O11" s="78">
        <v>95.4</v>
      </c>
      <c r="P11" s="78">
        <v>118.9</v>
      </c>
      <c r="Q11" s="66">
        <v>382.6</v>
      </c>
      <c r="R11" s="78">
        <v>145.67400000000001</v>
      </c>
      <c r="S11" s="78">
        <v>143.30000000000001</v>
      </c>
      <c r="T11" s="78">
        <v>130.5</v>
      </c>
      <c r="U11" s="78">
        <v>150.1</v>
      </c>
      <c r="V11" s="66">
        <v>569.6</v>
      </c>
      <c r="W11" s="78">
        <v>157.53199999999998</v>
      </c>
      <c r="X11" s="78">
        <v>169.5</v>
      </c>
      <c r="Y11" s="78">
        <v>147.19999999999999</v>
      </c>
      <c r="Z11" s="78">
        <v>168.4</v>
      </c>
      <c r="AA11" s="66">
        <v>642.6</v>
      </c>
      <c r="AB11" s="78">
        <v>160</v>
      </c>
      <c r="AC11" s="78">
        <v>167.8</v>
      </c>
      <c r="AD11" s="78">
        <v>162.1</v>
      </c>
      <c r="AE11" s="78">
        <v>181.2</v>
      </c>
      <c r="AF11" s="66">
        <v>671.18399999999997</v>
      </c>
      <c r="AG11" s="78">
        <v>172.6</v>
      </c>
      <c r="AH11" s="78">
        <v>171.1</v>
      </c>
      <c r="AI11" s="78">
        <v>159</v>
      </c>
      <c r="AJ11" s="78">
        <v>165.7</v>
      </c>
      <c r="AK11" s="66">
        <v>668.5</v>
      </c>
      <c r="AL11" s="78">
        <v>165.5</v>
      </c>
    </row>
    <row r="12" spans="1:38" x14ac:dyDescent="0.5">
      <c r="B12" s="4" t="s">
        <v>84</v>
      </c>
      <c r="C12" s="79"/>
      <c r="D12" s="79"/>
      <c r="E12" s="79"/>
      <c r="F12" s="79"/>
      <c r="G12" s="55"/>
      <c r="H12" s="79"/>
      <c r="I12" s="79"/>
      <c r="J12" s="79"/>
      <c r="K12" s="79"/>
      <c r="L12" s="55"/>
      <c r="M12" s="79"/>
      <c r="N12" s="79"/>
      <c r="O12" s="79"/>
      <c r="P12" s="79"/>
      <c r="Q12" s="55"/>
      <c r="R12" s="79"/>
      <c r="S12" s="79"/>
      <c r="T12" s="79"/>
      <c r="U12" s="79"/>
      <c r="V12" s="55"/>
      <c r="W12" s="79"/>
      <c r="X12" s="79"/>
      <c r="Y12" s="79"/>
      <c r="Z12" s="79"/>
      <c r="AA12" s="55"/>
      <c r="AB12" s="79"/>
      <c r="AC12" s="79"/>
      <c r="AD12" s="79"/>
      <c r="AE12" s="79"/>
      <c r="AF12" s="55"/>
      <c r="AG12" s="79"/>
      <c r="AH12" s="79"/>
      <c r="AI12" s="79"/>
      <c r="AJ12" s="79"/>
      <c r="AK12" s="55"/>
      <c r="AL12" s="79"/>
    </row>
    <row r="13" spans="1:38" x14ac:dyDescent="0.5">
      <c r="B13" s="50" t="s">
        <v>87</v>
      </c>
      <c r="C13" s="79"/>
      <c r="D13" s="79"/>
      <c r="E13" s="79"/>
      <c r="F13" s="79"/>
      <c r="G13" s="55"/>
      <c r="H13" s="79"/>
      <c r="I13" s="79"/>
      <c r="J13" s="79"/>
      <c r="K13" s="79"/>
      <c r="L13" s="55"/>
      <c r="M13" s="79"/>
      <c r="N13" s="79"/>
      <c r="O13" s="79"/>
      <c r="P13" s="79"/>
      <c r="Q13" s="55"/>
      <c r="R13" s="79">
        <v>52.055</v>
      </c>
      <c r="S13" s="79">
        <v>56.7</v>
      </c>
      <c r="T13" s="79">
        <v>58.7</v>
      </c>
      <c r="U13" s="79">
        <v>64.7</v>
      </c>
      <c r="V13" s="55">
        <v>232.1</v>
      </c>
      <c r="W13" s="79">
        <v>85.91</v>
      </c>
      <c r="X13" s="79">
        <v>95.6</v>
      </c>
      <c r="Y13" s="79">
        <v>98.1</v>
      </c>
      <c r="Z13" s="79">
        <v>97.8</v>
      </c>
      <c r="AA13" s="55">
        <v>377.41</v>
      </c>
      <c r="AB13" s="79">
        <v>103.1</v>
      </c>
      <c r="AC13" s="79">
        <v>109.5</v>
      </c>
      <c r="AD13" s="79">
        <v>116.1</v>
      </c>
      <c r="AE13" s="79">
        <v>134.80000000000001</v>
      </c>
      <c r="AF13" s="55">
        <v>463.4</v>
      </c>
      <c r="AG13" s="79">
        <v>127</v>
      </c>
      <c r="AH13" s="79">
        <v>127.2</v>
      </c>
      <c r="AI13" s="79">
        <v>125.8</v>
      </c>
      <c r="AJ13" s="79">
        <v>128.19999999999999</v>
      </c>
      <c r="AK13" s="55">
        <v>508.1</v>
      </c>
      <c r="AL13" s="79">
        <v>128.4</v>
      </c>
    </row>
    <row r="14" spans="1:38" x14ac:dyDescent="0.5">
      <c r="B14" s="50" t="s">
        <v>125</v>
      </c>
      <c r="C14" s="79"/>
      <c r="D14" s="79"/>
      <c r="E14" s="79"/>
      <c r="F14" s="79"/>
      <c r="G14" s="55"/>
      <c r="H14" s="79"/>
      <c r="I14" s="79"/>
      <c r="J14" s="79"/>
      <c r="K14" s="79"/>
      <c r="L14" s="55"/>
      <c r="M14" s="79"/>
      <c r="N14" s="79"/>
      <c r="O14" s="79"/>
      <c r="P14" s="79"/>
      <c r="Q14" s="55"/>
      <c r="R14" s="79">
        <v>93.619</v>
      </c>
      <c r="S14" s="79">
        <v>86.6</v>
      </c>
      <c r="T14" s="79">
        <v>71.8</v>
      </c>
      <c r="U14" s="79">
        <v>85.4</v>
      </c>
      <c r="V14" s="55">
        <v>337.5</v>
      </c>
      <c r="W14" s="79">
        <v>71.622</v>
      </c>
      <c r="X14" s="79">
        <v>73.900000000000006</v>
      </c>
      <c r="Y14" s="79">
        <v>49</v>
      </c>
      <c r="Z14" s="79">
        <v>70.599999999999994</v>
      </c>
      <c r="AA14" s="55">
        <v>265.2</v>
      </c>
      <c r="AB14" s="79">
        <v>56.9</v>
      </c>
      <c r="AC14" s="79">
        <v>58.3</v>
      </c>
      <c r="AD14" s="79">
        <v>46.1</v>
      </c>
      <c r="AE14" s="79">
        <v>46.4</v>
      </c>
      <c r="AF14" s="55">
        <v>207.8</v>
      </c>
      <c r="AG14" s="79">
        <v>45.7</v>
      </c>
      <c r="AH14" s="79">
        <v>43.9</v>
      </c>
      <c r="AI14" s="79">
        <v>33.200000000000003</v>
      </c>
      <c r="AJ14" s="79">
        <v>37.6</v>
      </c>
      <c r="AK14" s="55">
        <v>160.4</v>
      </c>
      <c r="AL14" s="79">
        <v>37.1</v>
      </c>
    </row>
    <row r="15" spans="1:38" s="21" customFormat="1" x14ac:dyDescent="0.5">
      <c r="C15" s="78"/>
      <c r="D15" s="78"/>
      <c r="E15" s="78"/>
      <c r="F15" s="78"/>
      <c r="G15" s="66"/>
      <c r="H15" s="78"/>
      <c r="I15" s="78"/>
      <c r="J15" s="78"/>
      <c r="K15" s="78"/>
      <c r="L15" s="66"/>
      <c r="M15" s="78"/>
      <c r="N15" s="78"/>
      <c r="O15" s="78"/>
      <c r="P15" s="78"/>
      <c r="Q15" s="66"/>
      <c r="R15" s="78"/>
      <c r="S15" s="78"/>
      <c r="T15" s="78"/>
      <c r="U15" s="78"/>
      <c r="V15" s="66"/>
      <c r="W15" s="78"/>
      <c r="X15" s="78"/>
      <c r="Y15" s="78"/>
      <c r="Z15" s="78"/>
      <c r="AA15" s="66"/>
      <c r="AB15" s="78"/>
      <c r="AC15" s="78"/>
      <c r="AD15" s="78"/>
      <c r="AE15" s="78"/>
      <c r="AF15" s="66"/>
      <c r="AG15" s="78"/>
      <c r="AH15" s="78"/>
      <c r="AI15" s="78"/>
      <c r="AJ15" s="78"/>
      <c r="AK15" s="66"/>
      <c r="AL15" s="78"/>
    </row>
    <row r="16" spans="1:38" x14ac:dyDescent="0.5">
      <c r="B16" s="4" t="s">
        <v>135</v>
      </c>
      <c r="C16" s="79"/>
      <c r="D16" s="79"/>
      <c r="E16" s="79"/>
      <c r="F16" s="79"/>
      <c r="G16" s="55"/>
      <c r="H16" s="79"/>
      <c r="I16" s="79"/>
      <c r="J16" s="79"/>
      <c r="K16" s="79"/>
      <c r="L16" s="55"/>
      <c r="M16" s="79"/>
      <c r="N16" s="79"/>
      <c r="O16" s="79"/>
      <c r="P16" s="79"/>
      <c r="Q16" s="55"/>
      <c r="R16" s="79"/>
      <c r="S16" s="79"/>
      <c r="T16" s="79"/>
      <c r="U16" s="79"/>
      <c r="V16" s="55"/>
      <c r="W16" s="79"/>
      <c r="X16" s="79"/>
      <c r="Y16" s="79"/>
      <c r="Z16" s="79"/>
      <c r="AA16" s="55"/>
      <c r="AB16" s="79"/>
      <c r="AC16" s="79"/>
      <c r="AD16" s="79"/>
      <c r="AE16" s="79"/>
      <c r="AF16" s="55"/>
      <c r="AG16" s="79"/>
      <c r="AH16" s="79"/>
      <c r="AI16" s="79"/>
      <c r="AJ16" s="79"/>
      <c r="AK16" s="55"/>
      <c r="AL16" s="79"/>
    </row>
    <row r="17" spans="2:38" x14ac:dyDescent="0.5">
      <c r="B17" s="50" t="s">
        <v>113</v>
      </c>
      <c r="C17" s="79">
        <v>108.3</v>
      </c>
      <c r="D17" s="79">
        <v>106</v>
      </c>
      <c r="E17" s="79">
        <v>98.7</v>
      </c>
      <c r="F17" s="79">
        <v>92.2</v>
      </c>
      <c r="G17" s="55">
        <v>405.2</v>
      </c>
      <c r="H17" s="79">
        <v>12.9</v>
      </c>
      <c r="I17" s="79">
        <v>27.8</v>
      </c>
      <c r="J17" s="79">
        <v>21.7</v>
      </c>
      <c r="K17" s="79">
        <v>23.5</v>
      </c>
      <c r="L17" s="55">
        <v>85.9</v>
      </c>
      <c r="M17" s="79">
        <v>51.6</v>
      </c>
      <c r="N17" s="79">
        <v>76.400000000000006</v>
      </c>
      <c r="O17" s="79">
        <v>70.099999999999994</v>
      </c>
      <c r="P17" s="79">
        <v>86.6</v>
      </c>
      <c r="Q17" s="55">
        <v>284.8</v>
      </c>
      <c r="R17" s="79">
        <v>105.8</v>
      </c>
      <c r="S17" s="79">
        <v>103.3</v>
      </c>
      <c r="T17" s="79">
        <v>94.6</v>
      </c>
      <c r="U17" s="79">
        <v>111.6</v>
      </c>
      <c r="V17" s="55">
        <v>415.3</v>
      </c>
      <c r="W17" s="79">
        <v>114</v>
      </c>
      <c r="X17" s="79">
        <v>122.7</v>
      </c>
      <c r="Y17" s="79">
        <v>105.9</v>
      </c>
      <c r="Z17" s="79">
        <v>123.7</v>
      </c>
      <c r="AA17" s="55">
        <v>466.3</v>
      </c>
      <c r="AB17" s="79">
        <v>117.2</v>
      </c>
      <c r="AC17" s="79">
        <v>122.8</v>
      </c>
      <c r="AD17" s="79">
        <v>118.9</v>
      </c>
      <c r="AE17" s="79">
        <v>137.6</v>
      </c>
      <c r="AF17" s="55">
        <v>496.6</v>
      </c>
      <c r="AG17" s="79">
        <v>130.80000000000001</v>
      </c>
      <c r="AH17" s="79">
        <v>124.9</v>
      </c>
      <c r="AI17" s="79">
        <v>116.7</v>
      </c>
      <c r="AJ17" s="79">
        <v>124.3</v>
      </c>
      <c r="AK17" s="55">
        <v>496.70000000000005</v>
      </c>
      <c r="AL17" s="79">
        <v>121.6</v>
      </c>
    </row>
    <row r="18" spans="2:38" x14ac:dyDescent="0.5">
      <c r="B18" s="50" t="s">
        <v>114</v>
      </c>
      <c r="C18" s="79">
        <v>33.200000000000003</v>
      </c>
      <c r="D18" s="79">
        <v>33.700000000000003</v>
      </c>
      <c r="E18" s="79">
        <v>33.1</v>
      </c>
      <c r="F18" s="79">
        <v>23.5</v>
      </c>
      <c r="G18" s="55">
        <v>123.4</v>
      </c>
      <c r="H18" s="79">
        <v>3.7</v>
      </c>
      <c r="I18" s="79">
        <v>6.7</v>
      </c>
      <c r="J18" s="79">
        <v>8.3000000000000007</v>
      </c>
      <c r="K18" s="79">
        <v>6.6</v>
      </c>
      <c r="L18" s="55">
        <v>25.2</v>
      </c>
      <c r="M18" s="79">
        <v>16.8</v>
      </c>
      <c r="N18" s="79">
        <v>23.6</v>
      </c>
      <c r="O18" s="79">
        <v>25.2</v>
      </c>
      <c r="P18" s="79">
        <v>32.200000000000003</v>
      </c>
      <c r="Q18" s="55">
        <v>97.8</v>
      </c>
      <c r="R18" s="79">
        <v>39.799999999999997</v>
      </c>
      <c r="S18" s="79">
        <v>40.1</v>
      </c>
      <c r="T18" s="79">
        <v>35.9</v>
      </c>
      <c r="U18" s="79">
        <v>38.5</v>
      </c>
      <c r="V18" s="55">
        <v>154.30000000000001</v>
      </c>
      <c r="W18" s="79">
        <v>43.531999999999982</v>
      </c>
      <c r="X18" s="79">
        <v>46.8</v>
      </c>
      <c r="Y18" s="79">
        <v>41.299999999999983</v>
      </c>
      <c r="Z18" s="79">
        <v>44.7</v>
      </c>
      <c r="AA18" s="55">
        <v>176.3</v>
      </c>
      <c r="AB18" s="79">
        <v>42.8</v>
      </c>
      <c r="AC18" s="79">
        <v>45.000000000000014</v>
      </c>
      <c r="AD18" s="79">
        <v>43.199999999999989</v>
      </c>
      <c r="AE18" s="79">
        <v>43.599999999999994</v>
      </c>
      <c r="AF18" s="55">
        <v>174.6</v>
      </c>
      <c r="AG18" s="79">
        <v>41.8</v>
      </c>
      <c r="AH18" s="79">
        <v>46.3</v>
      </c>
      <c r="AI18" s="79">
        <v>42.3</v>
      </c>
      <c r="AJ18" s="79">
        <v>41.4</v>
      </c>
      <c r="AK18" s="55">
        <v>171.79999999999998</v>
      </c>
      <c r="AL18" s="79">
        <v>43.9</v>
      </c>
    </row>
    <row r="19" spans="2:38" x14ac:dyDescent="0.5">
      <c r="B19" s="50"/>
      <c r="C19" s="79"/>
      <c r="D19" s="79"/>
      <c r="E19" s="79"/>
      <c r="F19" s="79"/>
      <c r="G19" s="55"/>
      <c r="H19" s="79"/>
      <c r="I19" s="79"/>
      <c r="J19" s="79"/>
      <c r="K19" s="79"/>
      <c r="L19" s="55"/>
      <c r="M19" s="79"/>
      <c r="N19" s="79"/>
      <c r="O19" s="79"/>
      <c r="P19" s="79"/>
      <c r="Q19" s="55"/>
      <c r="R19" s="79"/>
      <c r="S19" s="79"/>
      <c r="T19" s="79"/>
      <c r="U19" s="79"/>
      <c r="V19" s="55"/>
      <c r="W19" s="79"/>
      <c r="X19" s="79"/>
      <c r="Y19" s="79"/>
      <c r="Z19" s="79"/>
      <c r="AA19" s="55"/>
      <c r="AB19" s="79"/>
      <c r="AC19" s="79"/>
      <c r="AD19" s="79"/>
      <c r="AE19" s="79"/>
      <c r="AF19" s="55"/>
      <c r="AG19" s="79"/>
      <c r="AH19" s="79"/>
      <c r="AI19" s="79"/>
      <c r="AJ19" s="79"/>
      <c r="AK19" s="55"/>
      <c r="AL19" s="79"/>
    </row>
    <row r="20" spans="2:38" x14ac:dyDescent="0.5">
      <c r="B20" s="21" t="s">
        <v>92</v>
      </c>
      <c r="C20" s="78">
        <v>1.26</v>
      </c>
      <c r="D20" s="78">
        <v>-0.48199999999999998</v>
      </c>
      <c r="E20" s="78">
        <v>2.3690000000000002</v>
      </c>
      <c r="F20" s="78">
        <v>2.4649999999999999</v>
      </c>
      <c r="G20" s="66">
        <v>5.6120000000000001</v>
      </c>
      <c r="H20" s="78">
        <v>2.3279999999999998</v>
      </c>
      <c r="I20" s="78">
        <v>3.4590000000000001</v>
      </c>
      <c r="J20" s="78">
        <v>2.9009999999999998</v>
      </c>
      <c r="K20" s="78">
        <v>2.0310000000000001</v>
      </c>
      <c r="L20" s="66">
        <v>10.718999999999999</v>
      </c>
      <c r="M20" s="78">
        <v>5.0579999999999998</v>
      </c>
      <c r="N20" s="78">
        <v>13.561</v>
      </c>
      <c r="O20" s="78">
        <v>14.657999999999999</v>
      </c>
      <c r="P20" s="78">
        <v>7.9210000000000003</v>
      </c>
      <c r="Q20" s="66">
        <v>41.198</v>
      </c>
      <c r="R20" s="78">
        <v>13.436</v>
      </c>
      <c r="S20" s="78">
        <v>14.063000000000001</v>
      </c>
      <c r="T20" s="78">
        <v>12.72</v>
      </c>
      <c r="U20" s="78">
        <v>11.196</v>
      </c>
      <c r="V20" s="66">
        <v>51.414999999999999</v>
      </c>
      <c r="W20" s="78">
        <v>9.3949999999999996</v>
      </c>
      <c r="X20" s="78">
        <v>18</v>
      </c>
      <c r="Y20" s="78">
        <v>5.7</v>
      </c>
      <c r="Z20" s="78">
        <v>0.5</v>
      </c>
      <c r="AA20" s="66">
        <v>33.6</v>
      </c>
      <c r="AB20" s="78">
        <v>13.5</v>
      </c>
      <c r="AC20" s="78">
        <v>19.899999999999999</v>
      </c>
      <c r="AD20" s="78">
        <v>10.6</v>
      </c>
      <c r="AE20" s="78">
        <v>2.8250000000000171</v>
      </c>
      <c r="AF20" s="66">
        <v>46.825000000000017</v>
      </c>
      <c r="AG20" s="78">
        <v>-10.199999999999999</v>
      </c>
      <c r="AH20" s="78">
        <v>6.2</v>
      </c>
      <c r="AI20" s="78">
        <v>-7.6</v>
      </c>
      <c r="AJ20" s="78">
        <v>-3.7</v>
      </c>
      <c r="AK20" s="55">
        <v>-15.299999999999997</v>
      </c>
      <c r="AL20" s="78">
        <v>-5.8</v>
      </c>
    </row>
    <row r="21" spans="2:38" x14ac:dyDescent="0.5">
      <c r="B21" s="50"/>
      <c r="C21" s="79"/>
      <c r="D21" s="79"/>
      <c r="E21" s="79"/>
      <c r="F21" s="79"/>
      <c r="G21" s="55"/>
      <c r="H21" s="79"/>
      <c r="I21" s="79"/>
      <c r="J21" s="79"/>
      <c r="K21" s="79"/>
      <c r="L21" s="55"/>
      <c r="M21" s="79"/>
      <c r="N21" s="79"/>
      <c r="O21" s="79"/>
      <c r="P21" s="79"/>
      <c r="Q21" s="55"/>
      <c r="R21" s="79"/>
      <c r="S21" s="79"/>
      <c r="T21" s="79"/>
      <c r="U21" s="79"/>
      <c r="V21" s="55"/>
      <c r="W21" s="79"/>
      <c r="X21" s="79"/>
      <c r="Y21" s="79"/>
      <c r="Z21" s="79"/>
      <c r="AA21" s="55"/>
      <c r="AB21" s="79"/>
      <c r="AC21" s="79"/>
      <c r="AD21" s="79"/>
      <c r="AE21" s="79"/>
      <c r="AF21" s="55"/>
      <c r="AG21" s="79"/>
      <c r="AH21" s="79"/>
      <c r="AI21" s="79"/>
      <c r="AJ21" s="79"/>
      <c r="AK21" s="55"/>
      <c r="AL21" s="79"/>
    </row>
    <row r="22" spans="2:38" s="21" customFormat="1" x14ac:dyDescent="0.5">
      <c r="B22" s="21" t="s">
        <v>44</v>
      </c>
      <c r="C22" s="78">
        <v>142.80000000000001</v>
      </c>
      <c r="D22" s="78">
        <v>139.19999999999999</v>
      </c>
      <c r="E22" s="78">
        <v>134.1</v>
      </c>
      <c r="F22" s="78">
        <v>118.2</v>
      </c>
      <c r="G22" s="66">
        <v>534.29999999999995</v>
      </c>
      <c r="H22" s="78">
        <v>18.899999999999999</v>
      </c>
      <c r="I22" s="78">
        <v>37.9</v>
      </c>
      <c r="J22" s="78">
        <v>32.9</v>
      </c>
      <c r="K22" s="78">
        <v>32.1</v>
      </c>
      <c r="L22" s="66">
        <v>121.8</v>
      </c>
      <c r="M22" s="78">
        <v>73.5</v>
      </c>
      <c r="N22" s="78">
        <v>113.5</v>
      </c>
      <c r="O22" s="78">
        <v>110</v>
      </c>
      <c r="P22" s="78">
        <v>126.8</v>
      </c>
      <c r="Q22" s="66">
        <v>423.8</v>
      </c>
      <c r="R22" s="78">
        <v>159.11000000000001</v>
      </c>
      <c r="S22" s="78">
        <v>157.4</v>
      </c>
      <c r="T22" s="78">
        <v>143.19999999999999</v>
      </c>
      <c r="U22" s="78">
        <v>161.30000000000001</v>
      </c>
      <c r="V22" s="66">
        <v>621</v>
      </c>
      <c r="W22" s="78">
        <v>166.92699999999999</v>
      </c>
      <c r="X22" s="78">
        <v>187.5</v>
      </c>
      <c r="Y22" s="78">
        <v>152.9</v>
      </c>
      <c r="Z22" s="78">
        <v>168.9</v>
      </c>
      <c r="AA22" s="66">
        <v>676.1</v>
      </c>
      <c r="AB22" s="78">
        <v>173.5</v>
      </c>
      <c r="AC22" s="78">
        <v>187.70000000000002</v>
      </c>
      <c r="AD22" s="78">
        <v>172.7</v>
      </c>
      <c r="AE22" s="78">
        <v>184.1</v>
      </c>
      <c r="AF22" s="66">
        <v>717.9</v>
      </c>
      <c r="AG22" s="78">
        <v>162.4</v>
      </c>
      <c r="AH22" s="78">
        <v>177.29999999999998</v>
      </c>
      <c r="AI22" s="78">
        <v>151.4</v>
      </c>
      <c r="AJ22" s="78">
        <v>162.1</v>
      </c>
      <c r="AK22" s="66">
        <v>653.20000000000005</v>
      </c>
      <c r="AL22" s="78">
        <v>159.69999999999999</v>
      </c>
    </row>
    <row r="23" spans="2:38" s="21" customFormat="1" x14ac:dyDescent="0.5">
      <c r="B23" s="4" t="s">
        <v>84</v>
      </c>
      <c r="C23" s="78"/>
      <c r="D23" s="78"/>
      <c r="E23" s="78"/>
      <c r="F23" s="78"/>
      <c r="G23" s="66"/>
      <c r="H23" s="78"/>
      <c r="I23" s="78"/>
      <c r="J23" s="78"/>
      <c r="K23" s="78"/>
      <c r="L23" s="66"/>
      <c r="M23" s="78"/>
      <c r="N23" s="78"/>
      <c r="O23" s="78"/>
      <c r="P23" s="78"/>
      <c r="Q23" s="66"/>
      <c r="R23" s="78"/>
      <c r="S23" s="78"/>
      <c r="T23" s="78"/>
      <c r="U23" s="78"/>
      <c r="V23" s="66"/>
      <c r="W23" s="78"/>
      <c r="X23" s="78"/>
      <c r="Y23" s="78"/>
      <c r="Z23" s="78"/>
      <c r="AA23" s="66"/>
      <c r="AB23" s="78"/>
      <c r="AC23" s="78"/>
      <c r="AD23" s="78"/>
      <c r="AE23" s="78"/>
      <c r="AF23" s="66"/>
      <c r="AG23" s="78"/>
      <c r="AH23" s="78"/>
      <c r="AI23" s="78"/>
      <c r="AJ23" s="78"/>
      <c r="AK23" s="66"/>
      <c r="AL23" s="78"/>
    </row>
    <row r="24" spans="2:38" s="21" customFormat="1" x14ac:dyDescent="0.5">
      <c r="B24" s="50" t="s">
        <v>59</v>
      </c>
      <c r="C24" s="78"/>
      <c r="D24" s="78"/>
      <c r="E24" s="78"/>
      <c r="F24" s="78"/>
      <c r="G24" s="66"/>
      <c r="H24" s="78"/>
      <c r="I24" s="78"/>
      <c r="J24" s="78"/>
      <c r="K24" s="78"/>
      <c r="L24" s="66"/>
      <c r="M24" s="79"/>
      <c r="N24" s="79"/>
      <c r="O24" s="79"/>
      <c r="P24" s="79"/>
      <c r="Q24" s="66"/>
      <c r="R24" s="79">
        <v>65.491</v>
      </c>
      <c r="S24" s="79">
        <v>70.763000000000005</v>
      </c>
      <c r="T24" s="79">
        <v>71.42</v>
      </c>
      <c r="U24" s="79">
        <v>75.896000000000001</v>
      </c>
      <c r="V24" s="55">
        <v>283.5</v>
      </c>
      <c r="W24" s="79">
        <v>95.304999999999993</v>
      </c>
      <c r="X24" s="79">
        <v>113.6</v>
      </c>
      <c r="Y24" s="79">
        <v>103.80000000000001</v>
      </c>
      <c r="Z24" s="79">
        <v>98.3</v>
      </c>
      <c r="AA24" s="55">
        <v>411</v>
      </c>
      <c r="AB24" s="79">
        <v>116.5</v>
      </c>
      <c r="AC24" s="79">
        <v>129.4</v>
      </c>
      <c r="AD24" s="79">
        <v>126.69999999999999</v>
      </c>
      <c r="AE24" s="79">
        <v>137.62500000000003</v>
      </c>
      <c r="AF24" s="55">
        <v>510.22500000000002</v>
      </c>
      <c r="AG24" s="79">
        <v>116.7</v>
      </c>
      <c r="AH24" s="79">
        <v>133.4</v>
      </c>
      <c r="AI24" s="79">
        <v>118.2</v>
      </c>
      <c r="AJ24" s="79">
        <v>124.49999999999999</v>
      </c>
      <c r="AK24" s="55">
        <v>492.8</v>
      </c>
      <c r="AL24" s="79">
        <v>122.60000000000001</v>
      </c>
    </row>
    <row r="25" spans="2:38" x14ac:dyDescent="0.5">
      <c r="B25" s="50" t="s">
        <v>126</v>
      </c>
      <c r="C25" s="79"/>
      <c r="D25" s="79"/>
      <c r="E25" s="79"/>
      <c r="F25" s="79"/>
      <c r="G25" s="55"/>
      <c r="H25" s="79"/>
      <c r="I25" s="79"/>
      <c r="J25" s="79"/>
      <c r="K25" s="79"/>
      <c r="L25" s="55"/>
      <c r="M25" s="79"/>
      <c r="N25" s="79"/>
      <c r="O25" s="79"/>
      <c r="P25" s="79"/>
      <c r="Q25" s="55"/>
      <c r="R25" s="79">
        <v>93.619</v>
      </c>
      <c r="S25" s="79">
        <v>86.6</v>
      </c>
      <c r="T25" s="79">
        <v>71.8</v>
      </c>
      <c r="U25" s="79">
        <v>85.4</v>
      </c>
      <c r="V25" s="55">
        <v>337.5</v>
      </c>
      <c r="W25" s="79">
        <v>71.622</v>
      </c>
      <c r="X25" s="79">
        <v>73.900000000000006</v>
      </c>
      <c r="Y25" s="79">
        <v>49</v>
      </c>
      <c r="Z25" s="79">
        <v>70.599999999999994</v>
      </c>
      <c r="AA25" s="55">
        <v>265.10000000000002</v>
      </c>
      <c r="AB25" s="79">
        <v>56.9</v>
      </c>
      <c r="AC25" s="79">
        <v>58.3</v>
      </c>
      <c r="AD25" s="79">
        <v>46.1</v>
      </c>
      <c r="AE25" s="79">
        <v>46.4</v>
      </c>
      <c r="AF25" s="55">
        <v>207.8</v>
      </c>
      <c r="AG25" s="79">
        <v>45.7</v>
      </c>
      <c r="AH25" s="79">
        <v>43.9</v>
      </c>
      <c r="AI25" s="79">
        <v>33.200000000000003</v>
      </c>
      <c r="AJ25" s="79">
        <v>37.6</v>
      </c>
      <c r="AK25" s="55">
        <v>160.4</v>
      </c>
      <c r="AL25" s="79">
        <v>37.1</v>
      </c>
    </row>
    <row r="26" spans="2:38" x14ac:dyDescent="0.5">
      <c r="B26" s="50"/>
      <c r="C26" s="79"/>
      <c r="D26" s="79"/>
      <c r="E26" s="79"/>
      <c r="F26" s="79"/>
      <c r="G26" s="55"/>
      <c r="H26" s="79"/>
      <c r="I26" s="79"/>
      <c r="J26" s="79"/>
      <c r="K26" s="79"/>
      <c r="L26" s="55"/>
      <c r="M26" s="79"/>
      <c r="N26" s="79"/>
      <c r="O26" s="79"/>
      <c r="P26" s="79"/>
      <c r="Q26" s="55"/>
      <c r="R26" s="79"/>
      <c r="S26" s="79"/>
      <c r="T26" s="79"/>
      <c r="U26" s="79"/>
      <c r="V26" s="55"/>
      <c r="W26" s="79"/>
      <c r="X26" s="79"/>
      <c r="Y26" s="79"/>
      <c r="Z26" s="79"/>
      <c r="AA26" s="55"/>
      <c r="AB26" s="79"/>
      <c r="AC26" s="79"/>
      <c r="AD26" s="79"/>
      <c r="AE26" s="79"/>
      <c r="AF26" s="55"/>
      <c r="AG26" s="79"/>
      <c r="AH26" s="79"/>
      <c r="AI26" s="79"/>
      <c r="AJ26" s="79"/>
      <c r="AK26" s="55"/>
      <c r="AL26" s="79"/>
    </row>
    <row r="27" spans="2:38" s="21" customFormat="1" x14ac:dyDescent="0.5">
      <c r="B27" s="21" t="s">
        <v>78</v>
      </c>
      <c r="C27" s="78">
        <v>-95.7</v>
      </c>
      <c r="D27" s="78">
        <v>-91</v>
      </c>
      <c r="E27" s="78">
        <v>-81.3</v>
      </c>
      <c r="F27" s="78">
        <v>-82.8</v>
      </c>
      <c r="G27" s="66">
        <v>-350.8</v>
      </c>
      <c r="H27" s="78">
        <v>-15.4</v>
      </c>
      <c r="I27" s="78">
        <v>-22.9</v>
      </c>
      <c r="J27" s="78">
        <v>-24</v>
      </c>
      <c r="K27" s="78">
        <v>-23.6</v>
      </c>
      <c r="L27" s="66">
        <v>-86.1</v>
      </c>
      <c r="M27" s="78">
        <v>-55</v>
      </c>
      <c r="N27" s="78">
        <v>-82.8</v>
      </c>
      <c r="O27" s="78">
        <v>-79</v>
      </c>
      <c r="P27" s="78">
        <v>-99.5</v>
      </c>
      <c r="Q27" s="66">
        <v>-316.3</v>
      </c>
      <c r="R27" s="78">
        <v>-125.59399999999999</v>
      </c>
      <c r="S27" s="78">
        <v>-116.5</v>
      </c>
      <c r="T27" s="78">
        <v>-102.1</v>
      </c>
      <c r="U27" s="78">
        <v>-112.1</v>
      </c>
      <c r="V27" s="66">
        <v>-456.4</v>
      </c>
      <c r="W27" s="78">
        <v>-114.97499999999999</v>
      </c>
      <c r="X27" s="78">
        <v>-130.5</v>
      </c>
      <c r="Y27" s="78">
        <v>-102.9</v>
      </c>
      <c r="Z27" s="78">
        <v>-110.4</v>
      </c>
      <c r="AA27" s="66">
        <v>-458.8</v>
      </c>
      <c r="AB27" s="78">
        <v>-113.4</v>
      </c>
      <c r="AC27" s="78">
        <v>-116.9</v>
      </c>
      <c r="AD27" s="78">
        <v>-102.1</v>
      </c>
      <c r="AE27" s="78">
        <v>-103.842</v>
      </c>
      <c r="AF27" s="66">
        <v>-436.291</v>
      </c>
      <c r="AG27" s="78">
        <v>-97.3</v>
      </c>
      <c r="AH27" s="78">
        <v>-98.2</v>
      </c>
      <c r="AI27" s="78">
        <v>-87.8</v>
      </c>
      <c r="AJ27" s="78">
        <v>-105.1</v>
      </c>
      <c r="AK27" s="66">
        <v>-388.4</v>
      </c>
      <c r="AL27" s="78">
        <v>-110.4</v>
      </c>
    </row>
    <row r="28" spans="2:38" x14ac:dyDescent="0.5">
      <c r="B28" s="4" t="s">
        <v>84</v>
      </c>
      <c r="C28" s="79"/>
      <c r="D28" s="79"/>
      <c r="E28" s="79"/>
      <c r="F28" s="79"/>
      <c r="G28" s="55"/>
      <c r="H28" s="79"/>
      <c r="I28" s="79"/>
      <c r="J28" s="79"/>
      <c r="K28" s="79"/>
      <c r="L28" s="55"/>
      <c r="M28" s="79"/>
      <c r="N28" s="79"/>
      <c r="O28" s="79"/>
      <c r="P28" s="79"/>
      <c r="Q28" s="55"/>
      <c r="R28" s="79"/>
      <c r="S28" s="79"/>
      <c r="T28" s="79"/>
      <c r="U28" s="79"/>
      <c r="V28" s="55"/>
      <c r="W28" s="79"/>
      <c r="X28" s="79"/>
      <c r="Y28" s="79"/>
      <c r="Z28" s="79"/>
      <c r="AA28" s="55"/>
      <c r="AB28" s="79"/>
      <c r="AC28" s="79"/>
      <c r="AD28" s="79"/>
      <c r="AE28" s="79"/>
      <c r="AF28" s="55"/>
      <c r="AG28" s="79"/>
      <c r="AH28" s="79"/>
      <c r="AI28" s="79"/>
      <c r="AJ28" s="79"/>
      <c r="AK28" s="55"/>
      <c r="AL28" s="79"/>
    </row>
    <row r="29" spans="2:38" x14ac:dyDescent="0.5">
      <c r="B29" s="50" t="s">
        <v>59</v>
      </c>
      <c r="C29" s="79"/>
      <c r="D29" s="79"/>
      <c r="E29" s="79"/>
      <c r="F29" s="79"/>
      <c r="G29" s="55"/>
      <c r="H29" s="79"/>
      <c r="I29" s="79"/>
      <c r="J29" s="79"/>
      <c r="K29" s="79"/>
      <c r="L29" s="55"/>
      <c r="M29" s="79"/>
      <c r="N29" s="79"/>
      <c r="O29" s="79"/>
      <c r="P29" s="79"/>
      <c r="Q29" s="55">
        <v>0</v>
      </c>
      <c r="R29" s="79">
        <v>-47.94</v>
      </c>
      <c r="S29" s="79">
        <v>-46</v>
      </c>
      <c r="T29" s="79">
        <v>-46</v>
      </c>
      <c r="U29" s="79">
        <v>-51.7</v>
      </c>
      <c r="V29" s="55">
        <v>-191.7</v>
      </c>
      <c r="W29" s="79">
        <v>-61.631</v>
      </c>
      <c r="X29" s="79">
        <v>-68.8</v>
      </c>
      <c r="Y29" s="79">
        <v>-59.1</v>
      </c>
      <c r="Z29" s="79">
        <v>-57.4</v>
      </c>
      <c r="AA29" s="55">
        <v>-246.9</v>
      </c>
      <c r="AB29" s="79">
        <v>-64.5</v>
      </c>
      <c r="AC29" s="79">
        <v>-68</v>
      </c>
      <c r="AD29" s="79">
        <v>-64</v>
      </c>
      <c r="AE29" s="79">
        <v>-69.599999999999994</v>
      </c>
      <c r="AF29" s="55">
        <v>-266.10000000000002</v>
      </c>
      <c r="AG29" s="79">
        <v>-59.6</v>
      </c>
      <c r="AH29" s="79">
        <v>-60.5</v>
      </c>
      <c r="AI29" s="79">
        <v>-60</v>
      </c>
      <c r="AJ29" s="79">
        <v>-75.599999999999994</v>
      </c>
      <c r="AK29" s="55">
        <v>-255.6</v>
      </c>
      <c r="AL29" s="79">
        <v>-77.900000000000006</v>
      </c>
    </row>
    <row r="30" spans="2:38" x14ac:dyDescent="0.5">
      <c r="B30" s="50" t="s">
        <v>83</v>
      </c>
      <c r="C30" s="79"/>
      <c r="D30" s="79"/>
      <c r="E30" s="79"/>
      <c r="F30" s="79"/>
      <c r="G30" s="55"/>
      <c r="H30" s="79"/>
      <c r="I30" s="79"/>
      <c r="J30" s="79"/>
      <c r="K30" s="79"/>
      <c r="L30" s="55"/>
      <c r="M30" s="79"/>
      <c r="N30" s="79"/>
      <c r="O30" s="79"/>
      <c r="P30" s="79"/>
      <c r="Q30" s="55">
        <v>0</v>
      </c>
      <c r="R30" s="79">
        <v>-77.653999999999996</v>
      </c>
      <c r="S30" s="79">
        <v>-70.5</v>
      </c>
      <c r="T30" s="79">
        <v>-56.1</v>
      </c>
      <c r="U30" s="79">
        <v>-60.4</v>
      </c>
      <c r="V30" s="55">
        <v>-264.7</v>
      </c>
      <c r="W30" s="79">
        <v>-53.344000000000001</v>
      </c>
      <c r="X30" s="79">
        <v>-61.7</v>
      </c>
      <c r="Y30" s="79">
        <v>-43.8</v>
      </c>
      <c r="Z30" s="79">
        <v>-53.1</v>
      </c>
      <c r="AA30" s="55">
        <v>-211.9</v>
      </c>
      <c r="AB30" s="79">
        <v>-48.9</v>
      </c>
      <c r="AC30" s="79">
        <v>-48.9</v>
      </c>
      <c r="AD30" s="79">
        <v>-38.1</v>
      </c>
      <c r="AE30" s="79">
        <v>-34.299999999999997</v>
      </c>
      <c r="AF30" s="55">
        <v>-170.2</v>
      </c>
      <c r="AG30" s="79">
        <v>-37.799999999999997</v>
      </c>
      <c r="AH30" s="79">
        <v>-37.700000000000003</v>
      </c>
      <c r="AI30" s="79">
        <v>-27.799999999999997</v>
      </c>
      <c r="AJ30" s="79">
        <v>-29.5</v>
      </c>
      <c r="AK30" s="55">
        <v>-132.80000000000001</v>
      </c>
      <c r="AL30" s="79">
        <v>-32.5</v>
      </c>
    </row>
    <row r="31" spans="2:38" x14ac:dyDescent="0.5">
      <c r="B31" s="50"/>
      <c r="C31" s="79"/>
      <c r="D31" s="79"/>
      <c r="E31" s="79"/>
      <c r="F31" s="79"/>
      <c r="G31" s="55"/>
      <c r="H31" s="79"/>
      <c r="I31" s="79"/>
      <c r="J31" s="79"/>
      <c r="K31" s="79"/>
      <c r="L31" s="55"/>
      <c r="M31" s="79"/>
      <c r="N31" s="79"/>
      <c r="O31" s="79"/>
      <c r="P31" s="79"/>
      <c r="Q31" s="55"/>
      <c r="R31" s="79"/>
      <c r="S31" s="79"/>
      <c r="T31" s="79"/>
      <c r="U31" s="79"/>
      <c r="V31" s="55"/>
      <c r="W31" s="79"/>
      <c r="X31" s="79"/>
      <c r="Y31" s="79"/>
      <c r="Z31" s="79"/>
      <c r="AA31" s="55"/>
      <c r="AB31" s="79"/>
      <c r="AC31" s="79"/>
      <c r="AD31" s="79"/>
      <c r="AE31" s="79"/>
      <c r="AF31" s="55"/>
      <c r="AG31" s="79"/>
      <c r="AH31" s="79"/>
      <c r="AI31" s="79"/>
      <c r="AJ31" s="79"/>
      <c r="AK31" s="55"/>
      <c r="AL31" s="79"/>
    </row>
    <row r="32" spans="2:38" s="21" customFormat="1" x14ac:dyDescent="0.5">
      <c r="B32" s="21" t="s">
        <v>91</v>
      </c>
      <c r="C32" s="78">
        <v>45.8</v>
      </c>
      <c r="D32" s="78">
        <v>48.7</v>
      </c>
      <c r="E32" s="78">
        <v>50.4</v>
      </c>
      <c r="F32" s="78">
        <v>32.9</v>
      </c>
      <c r="G32" s="66">
        <v>177.9</v>
      </c>
      <c r="H32" s="78">
        <v>1.1000000000000001</v>
      </c>
      <c r="I32" s="78">
        <v>11.5</v>
      </c>
      <c r="J32" s="78">
        <v>5.9</v>
      </c>
      <c r="K32" s="78">
        <v>6.5</v>
      </c>
      <c r="L32" s="66">
        <v>25</v>
      </c>
      <c r="M32" s="78">
        <v>13.4</v>
      </c>
      <c r="N32" s="78">
        <v>17.100000000000001</v>
      </c>
      <c r="O32" s="78">
        <v>16.399999999999999</v>
      </c>
      <c r="P32" s="78">
        <v>19.3</v>
      </c>
      <c r="Q32" s="66">
        <v>66.2</v>
      </c>
      <c r="R32" s="78">
        <v>20.080000000000005</v>
      </c>
      <c r="S32" s="78">
        <v>26.8</v>
      </c>
      <c r="T32" s="78">
        <v>28.4</v>
      </c>
      <c r="U32" s="78">
        <v>38</v>
      </c>
      <c r="V32" s="66">
        <v>113.2</v>
      </c>
      <c r="W32" s="78">
        <v>42.556999999999995</v>
      </c>
      <c r="X32" s="78">
        <v>38.900000000000006</v>
      </c>
      <c r="Y32" s="78">
        <v>44.299999999999983</v>
      </c>
      <c r="Z32" s="78">
        <v>58</v>
      </c>
      <c r="AA32" s="66">
        <v>183.8</v>
      </c>
      <c r="AB32" s="78">
        <v>46.6</v>
      </c>
      <c r="AC32" s="78">
        <v>50.900000000000006</v>
      </c>
      <c r="AD32" s="78">
        <v>60</v>
      </c>
      <c r="AE32" s="78">
        <v>77.35799999999999</v>
      </c>
      <c r="AF32" s="66">
        <v>234.89299999999997</v>
      </c>
      <c r="AG32" s="78">
        <v>75.3</v>
      </c>
      <c r="AH32" s="78">
        <v>72.899999999999991</v>
      </c>
      <c r="AI32" s="78">
        <v>71.2</v>
      </c>
      <c r="AJ32" s="78">
        <v>60.599999999999994</v>
      </c>
      <c r="AK32" s="66">
        <v>280.10000000000002</v>
      </c>
      <c r="AL32" s="78">
        <v>55.099999999999994</v>
      </c>
    </row>
    <row r="33" spans="2:38" x14ac:dyDescent="0.5">
      <c r="B33" s="4" t="s">
        <v>84</v>
      </c>
      <c r="C33" s="79"/>
      <c r="D33" s="79"/>
      <c r="E33" s="79"/>
      <c r="F33" s="79"/>
      <c r="G33" s="55"/>
      <c r="H33" s="79"/>
      <c r="I33" s="79"/>
      <c r="J33" s="79"/>
      <c r="K33" s="79"/>
      <c r="L33" s="55"/>
      <c r="M33" s="79"/>
      <c r="N33" s="79"/>
      <c r="O33" s="79"/>
      <c r="P33" s="79"/>
      <c r="Q33" s="55"/>
      <c r="R33" s="79"/>
      <c r="S33" s="79"/>
      <c r="T33" s="79"/>
      <c r="U33" s="79"/>
      <c r="V33" s="55"/>
      <c r="W33" s="79"/>
      <c r="X33" s="79"/>
      <c r="Y33" s="79"/>
      <c r="Z33" s="79"/>
      <c r="AA33" s="55"/>
      <c r="AB33" s="79"/>
      <c r="AC33" s="79"/>
      <c r="AD33" s="79"/>
      <c r="AE33" s="79"/>
      <c r="AF33" s="55"/>
      <c r="AG33" s="79"/>
      <c r="AH33" s="79"/>
      <c r="AI33" s="79"/>
      <c r="AJ33" s="79"/>
      <c r="AK33" s="55"/>
      <c r="AL33" s="79"/>
    </row>
    <row r="34" spans="2:38" x14ac:dyDescent="0.5">
      <c r="B34" s="50" t="s">
        <v>59</v>
      </c>
      <c r="C34" s="79"/>
      <c r="D34" s="79"/>
      <c r="E34" s="79"/>
      <c r="F34" s="79"/>
      <c r="G34" s="55"/>
      <c r="H34" s="79"/>
      <c r="I34" s="79"/>
      <c r="J34" s="79"/>
      <c r="K34" s="79"/>
      <c r="L34" s="55"/>
      <c r="M34" s="79"/>
      <c r="N34" s="79"/>
      <c r="O34" s="79"/>
      <c r="P34" s="79"/>
      <c r="Q34" s="55"/>
      <c r="R34" s="79">
        <v>4.115000000000002</v>
      </c>
      <c r="S34" s="79">
        <v>10.6</v>
      </c>
      <c r="T34" s="79">
        <v>12.700000000000003</v>
      </c>
      <c r="U34" s="79">
        <v>13</v>
      </c>
      <c r="V34" s="55">
        <v>40.415000000000006</v>
      </c>
      <c r="W34" s="79">
        <v>24.278999999999996</v>
      </c>
      <c r="X34" s="79">
        <v>26.7</v>
      </c>
      <c r="Y34" s="79">
        <v>39.1</v>
      </c>
      <c r="Z34" s="79">
        <v>40.4</v>
      </c>
      <c r="AA34" s="55">
        <v>130.5</v>
      </c>
      <c r="AB34" s="79">
        <v>38.5</v>
      </c>
      <c r="AC34" s="79">
        <v>41.5</v>
      </c>
      <c r="AD34" s="79">
        <v>52.099999999999994</v>
      </c>
      <c r="AE34" s="79">
        <v>65.200000000000017</v>
      </c>
      <c r="AF34" s="55">
        <v>197.3</v>
      </c>
      <c r="AG34" s="79">
        <v>67.400000000000006</v>
      </c>
      <c r="AH34" s="79">
        <v>66.7</v>
      </c>
      <c r="AI34" s="79">
        <v>65.8</v>
      </c>
      <c r="AJ34" s="79">
        <v>52.5</v>
      </c>
      <c r="AK34" s="55">
        <v>252.5</v>
      </c>
      <c r="AL34" s="79">
        <v>50.5</v>
      </c>
    </row>
    <row r="35" spans="2:38" x14ac:dyDescent="0.5">
      <c r="B35" s="50" t="s">
        <v>83</v>
      </c>
      <c r="C35" s="79"/>
      <c r="D35" s="79"/>
      <c r="E35" s="79"/>
      <c r="F35" s="79"/>
      <c r="G35" s="55"/>
      <c r="H35" s="79"/>
      <c r="I35" s="79"/>
      <c r="J35" s="79"/>
      <c r="K35" s="79"/>
      <c r="L35" s="55"/>
      <c r="M35" s="79"/>
      <c r="N35" s="79"/>
      <c r="O35" s="79"/>
      <c r="P35" s="79"/>
      <c r="Q35" s="55"/>
      <c r="R35" s="79">
        <v>15.965000000000003</v>
      </c>
      <c r="S35" s="79">
        <v>16.099999999999994</v>
      </c>
      <c r="T35" s="79">
        <v>15.699999999999996</v>
      </c>
      <c r="U35" s="79">
        <v>25.000000000000007</v>
      </c>
      <c r="V35" s="55">
        <v>72.765000000000001</v>
      </c>
      <c r="W35" s="79">
        <v>18.277999999999999</v>
      </c>
      <c r="X35" s="79">
        <v>12.200000000000003</v>
      </c>
      <c r="Y35" s="79">
        <v>5.2</v>
      </c>
      <c r="Z35" s="79">
        <v>17.5</v>
      </c>
      <c r="AA35" s="55">
        <v>53.2</v>
      </c>
      <c r="AB35" s="79">
        <v>8</v>
      </c>
      <c r="AC35" s="79">
        <v>9.4</v>
      </c>
      <c r="AD35" s="79">
        <v>8</v>
      </c>
      <c r="AE35" s="79">
        <v>12.100000000000001</v>
      </c>
      <c r="AF35" s="55">
        <v>37.5</v>
      </c>
      <c r="AG35" s="79">
        <v>7.9</v>
      </c>
      <c r="AH35" s="79">
        <v>6.1999999999999957</v>
      </c>
      <c r="AI35" s="79">
        <v>5.4000000000000057</v>
      </c>
      <c r="AJ35" s="79">
        <v>8.1000000000000014</v>
      </c>
      <c r="AK35" s="55">
        <v>27.6</v>
      </c>
      <c r="AL35" s="79">
        <v>4.6000000000000014</v>
      </c>
    </row>
    <row r="36" spans="2:38" x14ac:dyDescent="0.5">
      <c r="B36" s="50"/>
      <c r="C36" s="79"/>
      <c r="D36" s="79"/>
      <c r="E36" s="79"/>
      <c r="F36" s="79"/>
      <c r="G36" s="55"/>
      <c r="H36" s="79"/>
      <c r="I36" s="79"/>
      <c r="J36" s="79"/>
      <c r="K36" s="79"/>
      <c r="L36" s="55"/>
      <c r="M36" s="79"/>
      <c r="N36" s="79"/>
      <c r="O36" s="79"/>
      <c r="P36" s="79"/>
      <c r="Q36" s="55"/>
      <c r="R36" s="79"/>
      <c r="S36" s="79"/>
      <c r="T36" s="79"/>
      <c r="U36" s="79"/>
      <c r="V36" s="55"/>
      <c r="W36" s="79"/>
      <c r="X36" s="79"/>
      <c r="Y36" s="79"/>
      <c r="Z36" s="79"/>
      <c r="AA36" s="55"/>
      <c r="AB36" s="79"/>
      <c r="AC36" s="79"/>
      <c r="AD36" s="79"/>
      <c r="AE36" s="79"/>
      <c r="AF36" s="55"/>
      <c r="AG36" s="79"/>
      <c r="AH36" s="79"/>
      <c r="AI36" s="79"/>
      <c r="AJ36" s="79"/>
      <c r="AK36" s="55"/>
      <c r="AL36" s="79"/>
    </row>
    <row r="37" spans="2:38" s="21" customFormat="1" x14ac:dyDescent="0.5">
      <c r="B37" s="21" t="s">
        <v>70</v>
      </c>
      <c r="C37" s="78">
        <v>47.1</v>
      </c>
      <c r="D37" s="78">
        <v>48.2</v>
      </c>
      <c r="E37" s="78">
        <v>52.8</v>
      </c>
      <c r="F37" s="78">
        <v>35.4</v>
      </c>
      <c r="G37" s="66">
        <v>183.5</v>
      </c>
      <c r="H37" s="78">
        <v>3.5</v>
      </c>
      <c r="I37" s="78">
        <v>15</v>
      </c>
      <c r="J37" s="78">
        <v>8.8000000000000007</v>
      </c>
      <c r="K37" s="78">
        <v>8.5</v>
      </c>
      <c r="L37" s="66">
        <v>35.700000000000003</v>
      </c>
      <c r="M37" s="78">
        <v>18.5</v>
      </c>
      <c r="N37" s="78">
        <v>30.7</v>
      </c>
      <c r="O37" s="78">
        <v>31</v>
      </c>
      <c r="P37" s="78">
        <v>27.2</v>
      </c>
      <c r="Q37" s="66">
        <v>107.4</v>
      </c>
      <c r="R37" s="78">
        <v>33.516000000000005</v>
      </c>
      <c r="S37" s="78">
        <v>40.9</v>
      </c>
      <c r="T37" s="78">
        <v>41.1</v>
      </c>
      <c r="U37" s="78">
        <v>49.2</v>
      </c>
      <c r="V37" s="66">
        <v>164.7</v>
      </c>
      <c r="W37" s="78">
        <v>51.951999999999991</v>
      </c>
      <c r="X37" s="78">
        <v>56.9</v>
      </c>
      <c r="Y37" s="78">
        <v>50</v>
      </c>
      <c r="Z37" s="78">
        <v>58.4</v>
      </c>
      <c r="AA37" s="66">
        <v>217.3</v>
      </c>
      <c r="AB37" s="78">
        <v>60</v>
      </c>
      <c r="AC37" s="78">
        <v>70.800000000000011</v>
      </c>
      <c r="AD37" s="78">
        <v>70.599999999999994</v>
      </c>
      <c r="AE37" s="78">
        <v>80.2</v>
      </c>
      <c r="AF37" s="66">
        <v>281.60000000000002</v>
      </c>
      <c r="AG37" s="78">
        <v>65.099999999999994</v>
      </c>
      <c r="AH37" s="78">
        <v>79.09999999999998</v>
      </c>
      <c r="AI37" s="78">
        <v>63.600000000000009</v>
      </c>
      <c r="AJ37" s="78">
        <v>57</v>
      </c>
      <c r="AK37" s="66">
        <v>264.8</v>
      </c>
      <c r="AL37" s="78">
        <v>49.299999999999983</v>
      </c>
    </row>
    <row r="38" spans="2:38" s="21" customFormat="1" x14ac:dyDescent="0.5">
      <c r="B38" s="4" t="s">
        <v>84</v>
      </c>
      <c r="C38" s="78"/>
      <c r="D38" s="78"/>
      <c r="E38" s="78"/>
      <c r="F38" s="78"/>
      <c r="G38" s="66"/>
      <c r="H38" s="78"/>
      <c r="I38" s="78"/>
      <c r="J38" s="78"/>
      <c r="K38" s="78"/>
      <c r="L38" s="66"/>
      <c r="M38" s="78"/>
      <c r="N38" s="78"/>
      <c r="O38" s="78"/>
      <c r="P38" s="78"/>
      <c r="Q38" s="66"/>
      <c r="R38" s="78"/>
      <c r="S38" s="78"/>
      <c r="T38" s="78"/>
      <c r="U38" s="78"/>
      <c r="V38" s="66"/>
      <c r="W38" s="78"/>
      <c r="X38" s="78"/>
      <c r="Y38" s="78"/>
      <c r="Z38" s="78"/>
      <c r="AA38" s="66"/>
      <c r="AB38" s="78"/>
      <c r="AC38" s="78"/>
      <c r="AD38" s="78"/>
      <c r="AE38" s="78"/>
      <c r="AF38" s="66"/>
      <c r="AG38" s="78"/>
      <c r="AH38" s="78"/>
      <c r="AI38" s="78"/>
      <c r="AJ38" s="78"/>
      <c r="AK38" s="66"/>
      <c r="AL38" s="78"/>
    </row>
    <row r="39" spans="2:38" s="21" customFormat="1" x14ac:dyDescent="0.5">
      <c r="B39" s="50" t="s">
        <v>59</v>
      </c>
      <c r="C39" s="78"/>
      <c r="D39" s="78"/>
      <c r="E39" s="78"/>
      <c r="F39" s="78"/>
      <c r="G39" s="66"/>
      <c r="H39" s="78"/>
      <c r="I39" s="78"/>
      <c r="J39" s="78"/>
      <c r="K39" s="78"/>
      <c r="L39" s="66"/>
      <c r="M39" s="79"/>
      <c r="N39" s="79"/>
      <c r="O39" s="79"/>
      <c r="P39" s="79"/>
      <c r="Q39" s="66"/>
      <c r="R39" s="79">
        <v>17.551000000000002</v>
      </c>
      <c r="S39" s="79">
        <v>24.763000000000005</v>
      </c>
      <c r="T39" s="79">
        <v>25.42</v>
      </c>
      <c r="U39" s="79">
        <v>24.195999999999998</v>
      </c>
      <c r="V39" s="55">
        <v>91.93</v>
      </c>
      <c r="W39" s="79">
        <v>33.673999999999992</v>
      </c>
      <c r="X39" s="79">
        <v>44.7</v>
      </c>
      <c r="Y39" s="79">
        <v>44.8</v>
      </c>
      <c r="Z39" s="79">
        <v>40.9</v>
      </c>
      <c r="AA39" s="55">
        <v>164.1</v>
      </c>
      <c r="AB39" s="79">
        <v>52</v>
      </c>
      <c r="AC39" s="79">
        <v>61.4</v>
      </c>
      <c r="AD39" s="79">
        <v>62.6</v>
      </c>
      <c r="AE39" s="79">
        <v>68.025000000000034</v>
      </c>
      <c r="AF39" s="55">
        <v>244.02500000000003</v>
      </c>
      <c r="AG39" s="79">
        <v>57.2</v>
      </c>
      <c r="AH39" s="79">
        <v>72.900000000000006</v>
      </c>
      <c r="AI39" s="79">
        <v>58.2</v>
      </c>
      <c r="AJ39" s="79">
        <v>48.899999999999991</v>
      </c>
      <c r="AK39" s="55">
        <v>237.1</v>
      </c>
      <c r="AL39" s="79">
        <v>44.7</v>
      </c>
    </row>
    <row r="40" spans="2:38" s="21" customFormat="1" x14ac:dyDescent="0.5">
      <c r="B40" s="50" t="s">
        <v>126</v>
      </c>
      <c r="C40" s="78"/>
      <c r="D40" s="78"/>
      <c r="E40" s="78"/>
      <c r="F40" s="78"/>
      <c r="G40" s="66"/>
      <c r="H40" s="78"/>
      <c r="I40" s="78"/>
      <c r="J40" s="78"/>
      <c r="K40" s="78"/>
      <c r="L40" s="66"/>
      <c r="M40" s="79"/>
      <c r="N40" s="79"/>
      <c r="O40" s="79"/>
      <c r="P40" s="79"/>
      <c r="Q40" s="66"/>
      <c r="R40" s="79">
        <v>15.965000000000003</v>
      </c>
      <c r="S40" s="79">
        <v>16.099999999999994</v>
      </c>
      <c r="T40" s="79">
        <v>15.699999999999996</v>
      </c>
      <c r="U40" s="79">
        <v>25.000000000000007</v>
      </c>
      <c r="V40" s="55">
        <v>72.765000000000001</v>
      </c>
      <c r="W40" s="79">
        <v>18.277999999999999</v>
      </c>
      <c r="X40" s="79">
        <v>12.200000000000003</v>
      </c>
      <c r="Y40" s="79">
        <v>5.2</v>
      </c>
      <c r="Z40" s="79">
        <v>17.5</v>
      </c>
      <c r="AA40" s="55">
        <v>53.2</v>
      </c>
      <c r="AB40" s="79">
        <v>8</v>
      </c>
      <c r="AC40" s="79">
        <v>9.4</v>
      </c>
      <c r="AD40" s="79">
        <v>8</v>
      </c>
      <c r="AE40" s="79">
        <v>12.100000000000001</v>
      </c>
      <c r="AF40" s="55">
        <v>37.5</v>
      </c>
      <c r="AG40" s="79">
        <v>7.9</v>
      </c>
      <c r="AH40" s="79">
        <v>6.1999999999999957</v>
      </c>
      <c r="AI40" s="79">
        <v>5.4000000000000057</v>
      </c>
      <c r="AJ40" s="79">
        <v>8.1000000000000014</v>
      </c>
      <c r="AK40" s="55">
        <v>27.6</v>
      </c>
      <c r="AL40" s="79">
        <v>4.6000000000000014</v>
      </c>
    </row>
    <row r="41" spans="2:38" s="21" customFormat="1" x14ac:dyDescent="0.5">
      <c r="B41" s="50"/>
      <c r="C41" s="78"/>
      <c r="D41" s="78"/>
      <c r="E41" s="78"/>
      <c r="F41" s="78"/>
      <c r="G41" s="66"/>
      <c r="H41" s="78"/>
      <c r="I41" s="78"/>
      <c r="J41" s="78"/>
      <c r="K41" s="78"/>
      <c r="L41" s="66"/>
      <c r="M41" s="78"/>
      <c r="N41" s="78"/>
      <c r="O41" s="78"/>
      <c r="P41" s="78"/>
      <c r="Q41" s="66"/>
      <c r="R41" s="78"/>
      <c r="S41" s="78"/>
      <c r="T41" s="78"/>
      <c r="U41" s="78"/>
      <c r="V41" s="66"/>
      <c r="W41" s="78"/>
      <c r="X41" s="78"/>
      <c r="Y41" s="78"/>
      <c r="Z41" s="78"/>
      <c r="AA41" s="66"/>
      <c r="AB41" s="78"/>
      <c r="AC41" s="78"/>
      <c r="AD41" s="78"/>
      <c r="AE41" s="78"/>
      <c r="AF41" s="66"/>
      <c r="AG41" s="78"/>
      <c r="AH41" s="78"/>
      <c r="AI41" s="78"/>
      <c r="AJ41" s="78"/>
      <c r="AK41" s="66"/>
      <c r="AL41" s="78"/>
    </row>
    <row r="42" spans="2:38" s="21" customFormat="1" x14ac:dyDescent="0.5">
      <c r="B42" s="100" t="s">
        <v>88</v>
      </c>
      <c r="C42" s="101">
        <v>0.32983193277310924</v>
      </c>
      <c r="D42" s="101">
        <v>0.34626436781609199</v>
      </c>
      <c r="E42" s="101">
        <v>0.39373601789709173</v>
      </c>
      <c r="F42" s="101">
        <v>0.29949238578680198</v>
      </c>
      <c r="G42" s="102">
        <v>0.3434400149728617</v>
      </c>
      <c r="H42" s="101">
        <v>0.1851851851851852</v>
      </c>
      <c r="I42" s="101">
        <v>0.39577836411609502</v>
      </c>
      <c r="J42" s="101">
        <v>0.26747720364741645</v>
      </c>
      <c r="K42" s="101">
        <v>0.26479750778816197</v>
      </c>
      <c r="L42" s="102">
        <v>0.2931034482758621</v>
      </c>
      <c r="M42" s="101">
        <v>0.25170068027210885</v>
      </c>
      <c r="N42" s="101">
        <v>0.27048458149779736</v>
      </c>
      <c r="O42" s="101">
        <v>0.2818181818181818</v>
      </c>
      <c r="P42" s="101">
        <v>0.21451104100946372</v>
      </c>
      <c r="Q42" s="102">
        <v>0.25342142520056632</v>
      </c>
      <c r="R42" s="101">
        <v>0.21064672239331281</v>
      </c>
      <c r="S42" s="101">
        <v>0.2598475222363405</v>
      </c>
      <c r="T42" s="101">
        <v>0.28701117318435759</v>
      </c>
      <c r="U42" s="101">
        <v>0.3050216986980781</v>
      </c>
      <c r="V42" s="102">
        <v>0.26505636070853461</v>
      </c>
      <c r="W42" s="101">
        <v>0.31122586519855983</v>
      </c>
      <c r="X42" s="101">
        <v>0.30346666666666666</v>
      </c>
      <c r="Y42" s="101">
        <v>0.32701111837802482</v>
      </c>
      <c r="Z42" s="101">
        <v>0.34635879218472465</v>
      </c>
      <c r="AA42" s="102">
        <v>0.32140215944386924</v>
      </c>
      <c r="AB42" s="101">
        <v>0.345821325648415</v>
      </c>
      <c r="AC42" s="101">
        <v>0.37719765583377735</v>
      </c>
      <c r="AD42" s="101">
        <v>0.40880138969310942</v>
      </c>
      <c r="AE42" s="101">
        <v>0.43563280825638245</v>
      </c>
      <c r="AF42" s="102">
        <v>0.39225518874495058</v>
      </c>
      <c r="AG42" s="101">
        <v>0.40100000000000002</v>
      </c>
      <c r="AH42" s="101">
        <v>0.44613649182177095</v>
      </c>
      <c r="AI42" s="101">
        <v>0.42007926023778075</v>
      </c>
      <c r="AJ42" s="101">
        <v>0.35163479333744602</v>
      </c>
      <c r="AK42" s="102">
        <v>0.40538885486834048</v>
      </c>
      <c r="AL42" s="101">
        <v>0.30870381966186594</v>
      </c>
    </row>
    <row r="43" spans="2:38" s="61" customFormat="1" x14ac:dyDescent="0.5">
      <c r="B43" s="4" t="s">
        <v>84</v>
      </c>
      <c r="C43" s="78"/>
      <c r="D43" s="78"/>
      <c r="E43" s="78"/>
      <c r="F43" s="78"/>
      <c r="G43" s="66"/>
      <c r="H43" s="78"/>
      <c r="I43" s="78"/>
      <c r="J43" s="78"/>
      <c r="K43" s="78"/>
      <c r="L43" s="66"/>
      <c r="M43" s="78"/>
      <c r="N43" s="78"/>
      <c r="O43" s="78"/>
      <c r="P43" s="78"/>
      <c r="Q43" s="66"/>
      <c r="R43" s="78"/>
      <c r="S43" s="78"/>
      <c r="T43" s="78"/>
      <c r="U43" s="78"/>
      <c r="V43" s="66"/>
      <c r="W43" s="78"/>
      <c r="X43" s="78"/>
      <c r="Y43" s="78"/>
      <c r="Z43" s="78"/>
      <c r="AA43" s="66"/>
      <c r="AB43" s="78"/>
      <c r="AC43" s="78"/>
      <c r="AD43" s="78"/>
      <c r="AE43" s="78"/>
      <c r="AF43" s="66"/>
      <c r="AG43" s="78"/>
      <c r="AH43" s="78"/>
      <c r="AI43" s="78"/>
      <c r="AJ43" s="78"/>
      <c r="AK43" s="66"/>
      <c r="AL43" s="78"/>
    </row>
    <row r="44" spans="2:38" s="61" customFormat="1" x14ac:dyDescent="0.5">
      <c r="B44" s="50" t="s">
        <v>59</v>
      </c>
      <c r="C44" s="78"/>
      <c r="D44" s="78"/>
      <c r="E44" s="78"/>
      <c r="F44" s="78"/>
      <c r="G44" s="66"/>
      <c r="H44" s="78"/>
      <c r="I44" s="78"/>
      <c r="J44" s="78"/>
      <c r="K44" s="78"/>
      <c r="L44" s="66"/>
      <c r="M44" s="20"/>
      <c r="N44" s="20"/>
      <c r="O44" s="20"/>
      <c r="P44" s="20"/>
      <c r="Q44" s="66"/>
      <c r="R44" s="20">
        <v>0.26799102166709932</v>
      </c>
      <c r="S44" s="20">
        <v>0.34994276670011171</v>
      </c>
      <c r="T44" s="20">
        <v>0.35592271072528703</v>
      </c>
      <c r="U44" s="20">
        <v>0.31880468008854218</v>
      </c>
      <c r="V44" s="103">
        <v>0.32426807760141096</v>
      </c>
      <c r="W44" s="20">
        <v>0.35332878652746441</v>
      </c>
      <c r="X44" s="20">
        <v>0.39436619718309857</v>
      </c>
      <c r="Y44" s="20">
        <v>0.43159922928709049</v>
      </c>
      <c r="Z44" s="20">
        <v>0.41607324516785349</v>
      </c>
      <c r="AA44" s="103">
        <v>0.39927007299270073</v>
      </c>
      <c r="AB44" s="20">
        <v>0.44635193133047213</v>
      </c>
      <c r="AC44" s="20">
        <v>0.47449768160741884</v>
      </c>
      <c r="AD44" s="20">
        <v>0.49486977111286501</v>
      </c>
      <c r="AE44" s="20">
        <v>0.49427792915531349</v>
      </c>
      <c r="AF44" s="103">
        <v>0.4782693909549709</v>
      </c>
      <c r="AG44" s="20">
        <v>0.49</v>
      </c>
      <c r="AH44" s="20">
        <v>0.54647676161919045</v>
      </c>
      <c r="AI44" s="20">
        <v>0.49238578680203049</v>
      </c>
      <c r="AJ44" s="20">
        <v>0.39277108433734936</v>
      </c>
      <c r="AK44" s="103">
        <v>0.48112824675324672</v>
      </c>
      <c r="AL44" s="20">
        <v>0.36460032626427408</v>
      </c>
    </row>
    <row r="45" spans="2:38" s="61" customFormat="1" x14ac:dyDescent="0.5">
      <c r="B45" s="50" t="s">
        <v>126</v>
      </c>
      <c r="C45" s="78"/>
      <c r="D45" s="78"/>
      <c r="E45" s="78"/>
      <c r="F45" s="78"/>
      <c r="G45" s="66"/>
      <c r="H45" s="78"/>
      <c r="I45" s="78"/>
      <c r="J45" s="78"/>
      <c r="K45" s="78"/>
      <c r="L45" s="66"/>
      <c r="M45" s="20"/>
      <c r="N45" s="20"/>
      <c r="O45" s="20"/>
      <c r="P45" s="20"/>
      <c r="Q45" s="66"/>
      <c r="R45" s="20">
        <v>0.17053162285433515</v>
      </c>
      <c r="S45" s="20">
        <v>0.18591224018475747</v>
      </c>
      <c r="T45" s="20">
        <v>0.2186629526462395</v>
      </c>
      <c r="U45" s="20">
        <v>0.29274004683840754</v>
      </c>
      <c r="V45" s="103">
        <v>0.21560000000000001</v>
      </c>
      <c r="W45" s="20">
        <v>0.25520091591968946</v>
      </c>
      <c r="X45" s="20">
        <v>0.16508795669824089</v>
      </c>
      <c r="Y45" s="20">
        <v>0.10612244897959185</v>
      </c>
      <c r="Z45" s="20">
        <v>0.24787535410764874</v>
      </c>
      <c r="AA45" s="103">
        <v>0.20067898906073178</v>
      </c>
      <c r="AB45" s="20">
        <v>0.14059753954305801</v>
      </c>
      <c r="AC45" s="20">
        <v>0.16123499142367068</v>
      </c>
      <c r="AD45" s="20">
        <v>0.17353579175704989</v>
      </c>
      <c r="AE45" s="20">
        <v>0.26077586206896558</v>
      </c>
      <c r="AF45" s="103">
        <v>0.18046198267564964</v>
      </c>
      <c r="AG45" s="20">
        <v>0.17</v>
      </c>
      <c r="AH45" s="20">
        <v>0.14123006833712975</v>
      </c>
      <c r="AI45" s="20">
        <v>0.16265060240963872</v>
      </c>
      <c r="AJ45" s="20">
        <v>0.21542553191489364</v>
      </c>
      <c r="AK45" s="103">
        <v>0.17206982543640897</v>
      </c>
      <c r="AL45" s="20">
        <v>0.12398921832884101</v>
      </c>
    </row>
    <row r="46" spans="2:38" s="21" customFormat="1" x14ac:dyDescent="0.5">
      <c r="B46" s="50"/>
      <c r="C46" s="78"/>
      <c r="D46" s="78"/>
      <c r="E46" s="78"/>
      <c r="F46" s="78"/>
      <c r="G46" s="66"/>
      <c r="H46" s="78"/>
      <c r="I46" s="78"/>
      <c r="J46" s="78"/>
      <c r="K46" s="78"/>
      <c r="L46" s="66"/>
      <c r="M46" s="78"/>
      <c r="N46" s="78"/>
      <c r="O46" s="78"/>
      <c r="P46" s="78"/>
      <c r="Q46" s="66"/>
      <c r="R46" s="78"/>
      <c r="S46" s="78"/>
      <c r="T46" s="78"/>
      <c r="U46" s="78"/>
      <c r="V46" s="66"/>
      <c r="W46" s="78"/>
      <c r="X46" s="78"/>
      <c r="Y46" s="78"/>
      <c r="Z46" s="78"/>
      <c r="AA46" s="66"/>
      <c r="AB46" s="78"/>
      <c r="AC46" s="78"/>
      <c r="AD46" s="78"/>
      <c r="AE46" s="78"/>
      <c r="AF46" s="66"/>
      <c r="AG46" s="78"/>
      <c r="AH46" s="78"/>
      <c r="AI46" s="78"/>
      <c r="AJ46" s="78"/>
      <c r="AK46" s="66"/>
      <c r="AL46" s="78"/>
    </row>
    <row r="47" spans="2:38" s="21" customFormat="1" x14ac:dyDescent="0.5">
      <c r="B47" s="21" t="s">
        <v>79</v>
      </c>
      <c r="C47" s="78">
        <v>-17.7</v>
      </c>
      <c r="D47" s="78">
        <v>-19.600000000000001</v>
      </c>
      <c r="E47" s="78">
        <v>-20.9</v>
      </c>
      <c r="F47" s="78">
        <v>-4.5999999999999996</v>
      </c>
      <c r="G47" s="66">
        <v>-62.8</v>
      </c>
      <c r="H47" s="78">
        <v>-15.9</v>
      </c>
      <c r="I47" s="78">
        <v>-13.6</v>
      </c>
      <c r="J47" s="78">
        <v>-16.399999999999999</v>
      </c>
      <c r="K47" s="78">
        <v>-17.399999999999999</v>
      </c>
      <c r="L47" s="66">
        <v>-63.2</v>
      </c>
      <c r="M47" s="78">
        <v>-15.4</v>
      </c>
      <c r="N47" s="78">
        <v>-14.4</v>
      </c>
      <c r="O47" s="78">
        <v>-17.100000000000001</v>
      </c>
      <c r="P47" s="78">
        <v>-16.5</v>
      </c>
      <c r="Q47" s="66">
        <v>-63.3</v>
      </c>
      <c r="R47" s="78">
        <v>-19.52</v>
      </c>
      <c r="S47" s="78">
        <v>-20.399999999999999</v>
      </c>
      <c r="T47" s="78">
        <v>-18.100000000000001</v>
      </c>
      <c r="U47" s="78">
        <v>-22.2</v>
      </c>
      <c r="V47" s="66">
        <v>-80.3</v>
      </c>
      <c r="W47" s="78">
        <v>-22.530999999999999</v>
      </c>
      <c r="X47" s="78">
        <v>-22.9</v>
      </c>
      <c r="Y47" s="78">
        <v>-24.9</v>
      </c>
      <c r="Z47" s="78">
        <v>-25.6</v>
      </c>
      <c r="AA47" s="66">
        <v>-96</v>
      </c>
      <c r="AB47" s="78">
        <v>-24</v>
      </c>
      <c r="AC47" s="78">
        <v>-25.7</v>
      </c>
      <c r="AD47" s="78">
        <v>-28</v>
      </c>
      <c r="AE47" s="78">
        <v>-23.466999999999999</v>
      </c>
      <c r="AF47" s="66">
        <v>-101.224</v>
      </c>
      <c r="AG47" s="78">
        <v>-26.1</v>
      </c>
      <c r="AH47" s="78">
        <v>-24.1</v>
      </c>
      <c r="AI47" s="78">
        <v>-30.9</v>
      </c>
      <c r="AJ47" s="78">
        <v>-26.7</v>
      </c>
      <c r="AK47" s="66">
        <v>-107.8</v>
      </c>
      <c r="AL47" s="78">
        <v>-26.3</v>
      </c>
    </row>
    <row r="48" spans="2:38" x14ac:dyDescent="0.5">
      <c r="B48" s="50"/>
      <c r="C48" s="79"/>
      <c r="D48" s="79"/>
      <c r="E48" s="79"/>
      <c r="F48" s="79"/>
      <c r="G48" s="55"/>
      <c r="H48" s="79"/>
      <c r="I48" s="79"/>
      <c r="J48" s="79"/>
      <c r="K48" s="79"/>
      <c r="L48" s="55"/>
      <c r="M48" s="79"/>
      <c r="N48" s="79"/>
      <c r="O48" s="79"/>
      <c r="P48" s="79"/>
      <c r="Q48" s="55"/>
      <c r="R48" s="79"/>
      <c r="S48" s="79"/>
      <c r="T48" s="79"/>
      <c r="U48" s="79"/>
      <c r="V48" s="55"/>
      <c r="W48" s="79"/>
      <c r="X48" s="79"/>
      <c r="Y48" s="79"/>
      <c r="Z48" s="79"/>
      <c r="AA48" s="55"/>
      <c r="AB48" s="79"/>
      <c r="AC48" s="79"/>
      <c r="AD48" s="79"/>
      <c r="AE48" s="79"/>
      <c r="AF48" s="55"/>
      <c r="AG48" s="79"/>
      <c r="AH48" s="79"/>
      <c r="AI48" s="79"/>
      <c r="AJ48" s="79"/>
      <c r="AK48" s="55"/>
      <c r="AL48" s="79"/>
    </row>
    <row r="49" spans="1:38" s="21" customFormat="1" x14ac:dyDescent="0.5">
      <c r="B49" s="21" t="s">
        <v>66</v>
      </c>
      <c r="C49" s="78">
        <v>29.4</v>
      </c>
      <c r="D49" s="78">
        <v>28.6</v>
      </c>
      <c r="E49" s="78">
        <v>31.9</v>
      </c>
      <c r="F49" s="78">
        <v>30.8</v>
      </c>
      <c r="G49" s="66">
        <v>120.7</v>
      </c>
      <c r="H49" s="78">
        <v>-12.4</v>
      </c>
      <c r="I49" s="78">
        <v>1.4</v>
      </c>
      <c r="J49" s="78">
        <v>-7.5</v>
      </c>
      <c r="K49" s="78">
        <v>-8.9</v>
      </c>
      <c r="L49" s="66">
        <v>-27.4</v>
      </c>
      <c r="M49" s="78">
        <v>3.1</v>
      </c>
      <c r="N49" s="78">
        <v>16.2</v>
      </c>
      <c r="O49" s="78">
        <v>14</v>
      </c>
      <c r="P49" s="78">
        <v>10.8</v>
      </c>
      <c r="Q49" s="66">
        <v>44.2</v>
      </c>
      <c r="R49" s="78">
        <v>14</v>
      </c>
      <c r="S49" s="78">
        <v>20.5</v>
      </c>
      <c r="T49" s="78">
        <v>23</v>
      </c>
      <c r="U49" s="78">
        <v>26.9</v>
      </c>
      <c r="V49" s="66">
        <v>84.4</v>
      </c>
      <c r="W49" s="78">
        <v>29.420999999999992</v>
      </c>
      <c r="X49" s="78">
        <v>34</v>
      </c>
      <c r="Y49" s="78">
        <v>25.1</v>
      </c>
      <c r="Z49" s="78">
        <v>32.799999999999997</v>
      </c>
      <c r="AA49" s="66">
        <v>121.4</v>
      </c>
      <c r="AB49" s="78">
        <v>36</v>
      </c>
      <c r="AC49" s="78">
        <v>45.100000000000009</v>
      </c>
      <c r="AD49" s="78">
        <v>42.6</v>
      </c>
      <c r="AE49" s="78">
        <v>56.733000000000004</v>
      </c>
      <c r="AF49" s="66">
        <v>180.43300000000002</v>
      </c>
      <c r="AG49" s="78">
        <v>39</v>
      </c>
      <c r="AH49" s="78">
        <v>54.999999999999979</v>
      </c>
      <c r="AI49" s="78">
        <v>32.70000000000001</v>
      </c>
      <c r="AJ49" s="78">
        <v>30.2</v>
      </c>
      <c r="AK49" s="66">
        <v>157</v>
      </c>
      <c r="AL49" s="78">
        <v>22.999999999999982</v>
      </c>
    </row>
    <row r="50" spans="1:38" s="21" customFormat="1" x14ac:dyDescent="0.5">
      <c r="B50" s="50"/>
      <c r="C50" s="78"/>
      <c r="D50" s="78"/>
      <c r="E50" s="78"/>
      <c r="F50" s="78"/>
      <c r="G50" s="66"/>
      <c r="H50" s="78"/>
      <c r="I50" s="78"/>
      <c r="J50" s="78"/>
      <c r="K50" s="78"/>
      <c r="L50" s="66"/>
      <c r="M50" s="78"/>
      <c r="N50" s="78"/>
      <c r="O50" s="78"/>
      <c r="P50" s="78"/>
      <c r="Q50" s="66"/>
      <c r="R50" s="78"/>
      <c r="S50" s="78"/>
      <c r="T50" s="78"/>
      <c r="U50" s="78"/>
      <c r="V50" s="66"/>
      <c r="W50" s="78"/>
      <c r="X50" s="78"/>
      <c r="Y50" s="78"/>
      <c r="Z50" s="78"/>
      <c r="AA50" s="66"/>
      <c r="AB50" s="78"/>
      <c r="AC50" s="78"/>
      <c r="AD50" s="78"/>
      <c r="AE50" s="78"/>
      <c r="AF50" s="66"/>
      <c r="AG50" s="78"/>
      <c r="AH50" s="78"/>
      <c r="AI50" s="78"/>
      <c r="AJ50" s="78"/>
      <c r="AK50" s="66"/>
      <c r="AL50" s="78"/>
    </row>
    <row r="51" spans="1:38" s="61" customFormat="1" x14ac:dyDescent="0.5">
      <c r="B51" s="100" t="s">
        <v>89</v>
      </c>
      <c r="C51" s="104">
        <v>0.20599999999999999</v>
      </c>
      <c r="D51" s="104">
        <v>0.20499999999999999</v>
      </c>
      <c r="E51" s="104">
        <v>0.23799999999999999</v>
      </c>
      <c r="F51" s="104">
        <v>0.26100000000000001</v>
      </c>
      <c r="G51" s="105">
        <v>0.22600000000000001</v>
      </c>
      <c r="H51" s="104">
        <v>-0.65600000000000003</v>
      </c>
      <c r="I51" s="104">
        <v>3.6999999999999998E-2</v>
      </c>
      <c r="J51" s="104">
        <v>-0.22800000000000001</v>
      </c>
      <c r="K51" s="104">
        <v>-0.27700000000000002</v>
      </c>
      <c r="L51" s="105">
        <v>-0.22500000000000001</v>
      </c>
      <c r="M51" s="104">
        <v>4.2000000000000003E-2</v>
      </c>
      <c r="N51" s="104">
        <v>0.14299999999999999</v>
      </c>
      <c r="O51" s="104">
        <v>0.127</v>
      </c>
      <c r="P51" s="104">
        <v>8.5000000000000006E-2</v>
      </c>
      <c r="Q51" s="105">
        <v>0.104</v>
      </c>
      <c r="R51" s="104">
        <v>8.7989441267047941E-2</v>
      </c>
      <c r="S51" s="104">
        <v>0.13001102972944123</v>
      </c>
      <c r="T51" s="104">
        <v>0.16042268546836094</v>
      </c>
      <c r="U51" s="104">
        <v>0.16701814388189859</v>
      </c>
      <c r="V51" s="105">
        <v>0.13600000000000001</v>
      </c>
      <c r="W51" s="104">
        <v>0.17625069641220409</v>
      </c>
      <c r="X51" s="104">
        <v>0.18133333333333335</v>
      </c>
      <c r="Y51" s="104">
        <v>0.16415958142576847</v>
      </c>
      <c r="Z51" s="104">
        <v>0.19419775014801655</v>
      </c>
      <c r="AA51" s="105">
        <v>0.17955923679929006</v>
      </c>
      <c r="AB51" s="104">
        <v>0.20799999999999999</v>
      </c>
      <c r="AC51" s="104">
        <v>0.24027703782631862</v>
      </c>
      <c r="AD51" s="104">
        <v>0.24667052692530403</v>
      </c>
      <c r="AE51" s="104">
        <v>0.30816404128191205</v>
      </c>
      <c r="AF51" s="105">
        <v>0.25133444769466501</v>
      </c>
      <c r="AG51" s="104">
        <v>0.24</v>
      </c>
      <c r="AH51" s="104">
        <v>0.31020868584320355</v>
      </c>
      <c r="AI51" s="104">
        <v>0.21598414795244392</v>
      </c>
      <c r="AJ51" s="104">
        <v>0.18630475015422579</v>
      </c>
      <c r="AK51" s="105">
        <v>0.24035517452541333</v>
      </c>
      <c r="AL51" s="104">
        <v>0.14402003757044449</v>
      </c>
    </row>
    <row r="52" spans="1:38" s="21" customFormat="1" x14ac:dyDescent="0.5">
      <c r="B52" s="58"/>
      <c r="C52" s="81"/>
      <c r="D52" s="81"/>
      <c r="E52" s="81"/>
      <c r="F52" s="81"/>
      <c r="G52" s="56"/>
      <c r="H52" s="81"/>
      <c r="I52" s="81"/>
      <c r="J52" s="81"/>
      <c r="K52" s="81"/>
      <c r="L52" s="56"/>
      <c r="M52" s="81"/>
      <c r="N52" s="81"/>
      <c r="O52" s="81"/>
      <c r="P52" s="81"/>
      <c r="Q52" s="56"/>
      <c r="R52" s="81"/>
      <c r="S52" s="81"/>
      <c r="T52" s="81"/>
      <c r="U52" s="81"/>
      <c r="V52" s="56"/>
      <c r="W52" s="81"/>
      <c r="X52" s="81"/>
      <c r="Y52" s="81"/>
      <c r="Z52" s="81"/>
      <c r="AA52" s="56"/>
      <c r="AB52" s="81"/>
      <c r="AC52" s="81"/>
      <c r="AD52" s="81"/>
      <c r="AE52" s="81"/>
      <c r="AF52" s="56"/>
      <c r="AG52" s="81"/>
      <c r="AH52" s="81"/>
      <c r="AI52" s="81"/>
      <c r="AJ52" s="81"/>
      <c r="AK52" s="56"/>
      <c r="AL52" s="81"/>
    </row>
    <row r="53" spans="1:38" s="21" customFormat="1" x14ac:dyDescent="0.5">
      <c r="B53" s="21" t="s">
        <v>65</v>
      </c>
      <c r="C53" s="78">
        <v>28.1</v>
      </c>
      <c r="D53" s="78">
        <v>29.1</v>
      </c>
      <c r="E53" s="78">
        <v>29.6</v>
      </c>
      <c r="F53" s="78">
        <v>28.3</v>
      </c>
      <c r="G53" s="66">
        <v>115.1</v>
      </c>
      <c r="H53" s="78">
        <v>-14.7</v>
      </c>
      <c r="I53" s="78">
        <v>-2.1</v>
      </c>
      <c r="J53" s="78">
        <v>-10.4</v>
      </c>
      <c r="K53" s="78">
        <v>-10.9</v>
      </c>
      <c r="L53" s="66">
        <v>-38.200000000000003</v>
      </c>
      <c r="M53" s="78">
        <v>-1.9</v>
      </c>
      <c r="N53" s="78">
        <v>2.7</v>
      </c>
      <c r="O53" s="78">
        <v>-0.7</v>
      </c>
      <c r="P53" s="78">
        <v>2.9</v>
      </c>
      <c r="Q53" s="66">
        <v>3</v>
      </c>
      <c r="R53" s="78">
        <v>0.56000000000000583</v>
      </c>
      <c r="S53" s="78">
        <v>6.4</v>
      </c>
      <c r="T53" s="78">
        <v>10.3</v>
      </c>
      <c r="U53" s="78">
        <v>15.7</v>
      </c>
      <c r="V53" s="66">
        <v>33</v>
      </c>
      <c r="W53" s="78">
        <v>20.025999999999996</v>
      </c>
      <c r="X53" s="78">
        <v>16.100000000000001</v>
      </c>
      <c r="Y53" s="78">
        <v>19.399999999999999</v>
      </c>
      <c r="Z53" s="78">
        <v>32.299999999999997</v>
      </c>
      <c r="AA53" s="66">
        <v>87.8</v>
      </c>
      <c r="AB53" s="78">
        <v>22.6</v>
      </c>
      <c r="AC53" s="78">
        <v>25.20000000000001</v>
      </c>
      <c r="AD53" s="78">
        <v>32</v>
      </c>
      <c r="AE53" s="78">
        <v>53.890999999999991</v>
      </c>
      <c r="AF53" s="66">
        <v>133.66899999999998</v>
      </c>
      <c r="AG53" s="78">
        <v>49.3</v>
      </c>
      <c r="AH53" s="78">
        <v>48.9</v>
      </c>
      <c r="AI53" s="78">
        <v>40.300000000000004</v>
      </c>
      <c r="AJ53" s="78">
        <v>33.899999999999991</v>
      </c>
      <c r="AK53" s="66">
        <v>172.3</v>
      </c>
      <c r="AL53" s="78">
        <v>28.9</v>
      </c>
    </row>
    <row r="54" spans="1:38" s="21" customFormat="1" x14ac:dyDescent="0.5">
      <c r="C54" s="78"/>
      <c r="D54" s="78"/>
      <c r="E54" s="78"/>
      <c r="F54" s="78"/>
      <c r="G54" s="66"/>
      <c r="H54" s="78"/>
      <c r="I54" s="78"/>
      <c r="J54" s="78"/>
      <c r="K54" s="78"/>
      <c r="L54" s="66"/>
      <c r="M54" s="78"/>
      <c r="N54" s="78"/>
      <c r="O54" s="78"/>
      <c r="P54" s="78"/>
      <c r="Q54" s="66"/>
      <c r="R54" s="78"/>
      <c r="S54" s="78"/>
      <c r="T54" s="78"/>
      <c r="U54" s="78"/>
      <c r="V54" s="66"/>
      <c r="W54" s="78"/>
      <c r="X54" s="78"/>
      <c r="Y54" s="78"/>
      <c r="Z54" s="78"/>
      <c r="AA54" s="66"/>
      <c r="AB54" s="78"/>
      <c r="AC54" s="78"/>
      <c r="AD54" s="78"/>
      <c r="AE54" s="78"/>
      <c r="AF54" s="66"/>
      <c r="AG54" s="78"/>
      <c r="AH54" s="78"/>
      <c r="AI54" s="78"/>
      <c r="AJ54" s="78"/>
      <c r="AK54" s="66"/>
      <c r="AL54" s="78"/>
    </row>
    <row r="55" spans="1:38" s="61" customFormat="1" x14ac:dyDescent="0.5">
      <c r="B55" s="100" t="s">
        <v>90</v>
      </c>
      <c r="C55" s="104">
        <v>0.19900000000000001</v>
      </c>
      <c r="D55" s="104">
        <v>0.20899999999999999</v>
      </c>
      <c r="E55" s="104">
        <v>0.224</v>
      </c>
      <c r="F55" s="104">
        <v>0.24399999999999999</v>
      </c>
      <c r="G55" s="105">
        <v>0.218</v>
      </c>
      <c r="H55" s="104">
        <v>-0.88900000000000001</v>
      </c>
      <c r="I55" s="104">
        <v>-0.06</v>
      </c>
      <c r="J55" s="104">
        <v>-0.34799999999999998</v>
      </c>
      <c r="K55" s="104">
        <v>-0.36199999999999999</v>
      </c>
      <c r="L55" s="105">
        <v>-0.34300000000000003</v>
      </c>
      <c r="M55" s="104">
        <v>-2.8000000000000001E-2</v>
      </c>
      <c r="N55" s="104">
        <v>2.7E-2</v>
      </c>
      <c r="O55" s="104">
        <v>-7.0000000000000001E-3</v>
      </c>
      <c r="P55" s="104">
        <v>2.4108808213754274E-2</v>
      </c>
      <c r="Q55" s="105">
        <v>7.8410872974385773E-3</v>
      </c>
      <c r="R55" s="104">
        <v>3.8442000631547552E-3</v>
      </c>
      <c r="S55" s="104">
        <v>4.4652201213981717E-2</v>
      </c>
      <c r="T55" s="104">
        <v>7.8578873552471271E-2</v>
      </c>
      <c r="U55" s="104">
        <v>0.10489140719940053</v>
      </c>
      <c r="V55" s="105">
        <v>5.7935393258426962E-2</v>
      </c>
      <c r="W55" s="104">
        <v>0.12712337810730517</v>
      </c>
      <c r="X55" s="104">
        <v>9.4985250737463139E-2</v>
      </c>
      <c r="Y55" s="104">
        <v>0.13179347826086957</v>
      </c>
      <c r="Z55" s="104">
        <v>0.19180522565320662</v>
      </c>
      <c r="AA55" s="105">
        <v>0.1366324307500778</v>
      </c>
      <c r="AB55" s="104">
        <v>0.14125000000000001</v>
      </c>
      <c r="AC55" s="104">
        <v>0.15017878426698456</v>
      </c>
      <c r="AD55" s="104">
        <v>0.19740900678593462</v>
      </c>
      <c r="AE55" s="104">
        <v>0.29741169977924942</v>
      </c>
      <c r="AF55" s="105">
        <v>0.19915403227728906</v>
      </c>
      <c r="AG55" s="104">
        <v>0.28499999999999998</v>
      </c>
      <c r="AH55" s="104">
        <v>0.28599999999999998</v>
      </c>
      <c r="AI55" s="104">
        <v>0.253</v>
      </c>
      <c r="AJ55" s="104">
        <v>0.20399999999999999</v>
      </c>
      <c r="AK55" s="105">
        <v>0.25700000000000001</v>
      </c>
      <c r="AL55" s="104">
        <v>0.17399999999999999</v>
      </c>
    </row>
    <row r="56" spans="1:38" s="61" customFormat="1" x14ac:dyDescent="0.5">
      <c r="B56" s="100"/>
      <c r="C56" s="104"/>
      <c r="D56" s="104"/>
      <c r="E56" s="104"/>
      <c r="F56" s="104"/>
      <c r="G56" s="105"/>
      <c r="H56" s="104"/>
      <c r="I56" s="104"/>
      <c r="J56" s="104"/>
      <c r="K56" s="104"/>
      <c r="L56" s="105"/>
      <c r="M56" s="104"/>
      <c r="N56" s="104"/>
      <c r="O56" s="104"/>
      <c r="P56" s="104"/>
      <c r="Q56" s="105"/>
      <c r="R56" s="104"/>
      <c r="S56" s="104"/>
      <c r="T56" s="104"/>
      <c r="U56" s="104"/>
      <c r="V56" s="105"/>
      <c r="W56" s="104"/>
      <c r="X56" s="104"/>
      <c r="Y56" s="104"/>
      <c r="Z56" s="104"/>
      <c r="AA56" s="105"/>
      <c r="AB56" s="104"/>
      <c r="AC56" s="104"/>
      <c r="AD56" s="104"/>
      <c r="AE56" s="104"/>
      <c r="AF56" s="105"/>
      <c r="AG56" s="104"/>
      <c r="AH56" s="104"/>
      <c r="AI56" s="104"/>
      <c r="AJ56" s="104"/>
      <c r="AK56" s="105"/>
      <c r="AL56" s="104"/>
    </row>
    <row r="57" spans="1:38" x14ac:dyDescent="0.5">
      <c r="B57" s="46" t="s">
        <v>127</v>
      </c>
      <c r="G57" s="55"/>
      <c r="L57" s="55"/>
      <c r="Q57" s="55"/>
      <c r="V57" s="55"/>
      <c r="AA57" s="55"/>
      <c r="AF57" s="55"/>
      <c r="AK57" s="55"/>
    </row>
    <row r="58" spans="1:38" x14ac:dyDescent="0.5">
      <c r="C58" s="77"/>
      <c r="D58" s="77"/>
      <c r="E58" s="77"/>
      <c r="F58" s="77"/>
      <c r="G58" s="54"/>
      <c r="H58" s="77"/>
      <c r="I58" s="77"/>
      <c r="J58" s="77"/>
      <c r="K58" s="77"/>
      <c r="L58" s="54"/>
      <c r="M58" s="77"/>
      <c r="N58" s="77"/>
      <c r="O58" s="77"/>
      <c r="P58" s="77"/>
      <c r="Q58" s="54"/>
      <c r="R58" s="77"/>
      <c r="S58" s="77"/>
      <c r="T58" s="77"/>
      <c r="U58" s="77"/>
      <c r="V58" s="54"/>
      <c r="W58" s="77"/>
      <c r="X58" s="77"/>
      <c r="Y58" s="77"/>
      <c r="Z58" s="77"/>
      <c r="AA58" s="54"/>
      <c r="AB58" s="77"/>
      <c r="AC58" s="77"/>
      <c r="AD58" s="77"/>
      <c r="AE58" s="77"/>
      <c r="AF58" s="54"/>
      <c r="AG58" s="77"/>
      <c r="AH58" s="77"/>
      <c r="AI58" s="77"/>
      <c r="AJ58" s="77"/>
      <c r="AK58" s="54"/>
      <c r="AL58" s="77"/>
    </row>
    <row r="59" spans="1:38" s="21" customFormat="1" x14ac:dyDescent="0.5">
      <c r="B59" s="21" t="s">
        <v>86</v>
      </c>
      <c r="C59" s="78"/>
      <c r="D59" s="78"/>
      <c r="E59" s="78"/>
      <c r="F59" s="78"/>
      <c r="G59" s="66"/>
      <c r="H59" s="78"/>
      <c r="I59" s="78"/>
      <c r="J59" s="78"/>
      <c r="K59" s="78"/>
      <c r="L59" s="66"/>
      <c r="M59" s="78"/>
      <c r="N59" s="78"/>
      <c r="O59" s="78"/>
      <c r="P59" s="78"/>
      <c r="Q59" s="66"/>
      <c r="R59" s="78"/>
      <c r="S59" s="78"/>
      <c r="T59" s="78"/>
      <c r="U59" s="78"/>
      <c r="V59" s="66"/>
      <c r="W59" s="78">
        <v>44.27944358578052</v>
      </c>
      <c r="X59" s="78">
        <v>40.119435396308361</v>
      </c>
      <c r="Y59" s="78">
        <v>41.631265930331352</v>
      </c>
      <c r="Z59" s="78">
        <v>43.880912424637941</v>
      </c>
      <c r="AA59" s="66">
        <v>42.463252954174273</v>
      </c>
      <c r="AB59" s="78">
        <v>41.466258562891703</v>
      </c>
      <c r="AC59" s="78">
        <v>42.741935483870968</v>
      </c>
      <c r="AD59" s="78">
        <v>41.456834532374103</v>
      </c>
      <c r="AE59" s="78">
        <v>39.692044482463643</v>
      </c>
      <c r="AF59" s="66">
        <v>41.417523718408674</v>
      </c>
      <c r="AG59" s="78">
        <v>38.761662425784564</v>
      </c>
      <c r="AH59" s="78">
        <v>36.461794019933556</v>
      </c>
      <c r="AI59" s="78">
        <v>35.633787699903408</v>
      </c>
      <c r="AJ59" s="78">
        <v>34.319094560058417</v>
      </c>
      <c r="AK59" s="66">
        <v>36.370232642510537</v>
      </c>
      <c r="AL59" s="78">
        <v>36.075457020614543</v>
      </c>
    </row>
    <row r="60" spans="1:38" x14ac:dyDescent="0.5">
      <c r="B60" s="4" t="s">
        <v>78</v>
      </c>
      <c r="C60" s="79"/>
      <c r="D60" s="79"/>
      <c r="E60" s="79"/>
      <c r="F60" s="79"/>
      <c r="G60" s="55"/>
      <c r="H60" s="79"/>
      <c r="I60" s="79"/>
      <c r="J60" s="79"/>
      <c r="K60" s="79"/>
      <c r="L60" s="55"/>
      <c r="M60" s="79"/>
      <c r="N60" s="79"/>
      <c r="O60" s="79"/>
      <c r="P60" s="79"/>
      <c r="Q60" s="55"/>
      <c r="R60" s="79"/>
      <c r="S60" s="79"/>
      <c r="T60" s="79"/>
      <c r="U60" s="79"/>
      <c r="V60" s="55"/>
      <c r="W60" s="79">
        <v>-32.979289026275119</v>
      </c>
      <c r="X60" s="79">
        <v>-33.496199782844741</v>
      </c>
      <c r="Y60" s="79">
        <v>-37.213254035683946</v>
      </c>
      <c r="Z60" s="79">
        <v>-33.003915718814092</v>
      </c>
      <c r="AA60" s="55">
        <v>-33.928971723188269</v>
      </c>
      <c r="AB60" s="79">
        <v>-35.63620463489287</v>
      </c>
      <c r="AC60" s="79">
        <v>-35.850439882697948</v>
      </c>
      <c r="AD60" s="79">
        <v>-34.262589928057558</v>
      </c>
      <c r="AE60" s="79">
        <v>-29.341317365269461</v>
      </c>
      <c r="AF60" s="55">
        <v>-33.923303834808259</v>
      </c>
      <c r="AG60" s="79">
        <v>-32.061068702290079</v>
      </c>
      <c r="AH60" s="79">
        <v>-31.31229235880399</v>
      </c>
      <c r="AI60" s="79">
        <v>-29.837930664376941</v>
      </c>
      <c r="AJ60" s="79">
        <v>-26.925885359620302</v>
      </c>
      <c r="AK60" s="55">
        <v>-30.112013060632165</v>
      </c>
      <c r="AL60" s="79">
        <v>-31.602489303772852</v>
      </c>
    </row>
    <row r="61" spans="1:38" x14ac:dyDescent="0.5">
      <c r="B61" s="21" t="s">
        <v>91</v>
      </c>
      <c r="C61" s="79"/>
      <c r="D61" s="79"/>
      <c r="E61" s="79"/>
      <c r="F61" s="79"/>
      <c r="G61" s="55"/>
      <c r="H61" s="79"/>
      <c r="I61" s="79"/>
      <c r="J61" s="79"/>
      <c r="K61" s="79"/>
      <c r="L61" s="55"/>
      <c r="M61" s="79"/>
      <c r="N61" s="79"/>
      <c r="O61" s="79"/>
      <c r="P61" s="79"/>
      <c r="Q61" s="55"/>
      <c r="R61" s="78"/>
      <c r="S61" s="78"/>
      <c r="T61" s="78"/>
      <c r="U61" s="78"/>
      <c r="V61" s="66"/>
      <c r="W61" s="78">
        <v>11.300154559505408</v>
      </c>
      <c r="X61" s="78">
        <v>6.6232356134636277</v>
      </c>
      <c r="Y61" s="78">
        <v>4.4180118946474085</v>
      </c>
      <c r="Z61" s="78">
        <v>10.876996705823855</v>
      </c>
      <c r="AA61" s="66">
        <v>8.5182694463124875</v>
      </c>
      <c r="AB61" s="78">
        <v>5.8300539279988337</v>
      </c>
      <c r="AC61" s="78">
        <v>6.8914956011730215</v>
      </c>
      <c r="AD61" s="78">
        <v>7.1942446043165473</v>
      </c>
      <c r="AE61" s="78">
        <v>10.350727117194184</v>
      </c>
      <c r="AF61" s="66">
        <v>7.4742884477397755</v>
      </c>
      <c r="AG61" s="78">
        <v>6.700593723494487</v>
      </c>
      <c r="AH61" s="78">
        <v>5.1495016611295661</v>
      </c>
      <c r="AI61" s="78">
        <v>5.7958570355264625</v>
      </c>
      <c r="AJ61" s="78">
        <v>7.3932092004381147</v>
      </c>
      <c r="AK61" s="66">
        <v>6.2582195818783717</v>
      </c>
      <c r="AL61" s="78">
        <v>4.4729677168416906</v>
      </c>
    </row>
    <row r="62" spans="1:38" x14ac:dyDescent="0.5">
      <c r="A62" s="37"/>
      <c r="B62" s="58"/>
      <c r="G62" s="55"/>
      <c r="L62" s="55"/>
      <c r="Q62" s="55"/>
      <c r="V62" s="55"/>
      <c r="AA62" s="55"/>
      <c r="AF62" s="55"/>
      <c r="AK62" s="55"/>
    </row>
    <row r="63" spans="1:38" x14ac:dyDescent="0.5">
      <c r="B63" s="46" t="s">
        <v>93</v>
      </c>
      <c r="G63" s="55"/>
      <c r="L63" s="55"/>
      <c r="Q63" s="55"/>
      <c r="V63" s="55"/>
      <c r="AA63" s="55"/>
      <c r="AF63" s="55"/>
      <c r="AK63" s="55"/>
    </row>
    <row r="64" spans="1:38" x14ac:dyDescent="0.5">
      <c r="B64" s="21" t="s">
        <v>44</v>
      </c>
      <c r="C64" s="77"/>
      <c r="D64" s="77"/>
      <c r="E64" s="77"/>
      <c r="F64" s="77"/>
      <c r="G64" s="54"/>
      <c r="H64" s="77"/>
      <c r="I64" s="77"/>
      <c r="J64" s="77"/>
      <c r="K64" s="77"/>
      <c r="L64" s="54"/>
      <c r="M64" s="77"/>
      <c r="N64" s="77"/>
      <c r="O64" s="77"/>
      <c r="P64" s="77"/>
      <c r="Q64" s="54"/>
      <c r="R64" s="78">
        <v>20.383131030189851</v>
      </c>
      <c r="S64" s="78">
        <v>19.596510661866521</v>
      </c>
      <c r="T64" s="78">
        <v>18.149936467598476</v>
      </c>
      <c r="U64" s="78">
        <v>17.499654138805628</v>
      </c>
      <c r="V64" s="66">
        <v>65.364751452550038</v>
      </c>
      <c r="W64" s="78">
        <v>20.226018675721562</v>
      </c>
      <c r="X64" s="78">
        <v>22.3095051060487</v>
      </c>
      <c r="Y64" s="78">
        <v>19.18314544446498</v>
      </c>
      <c r="Z64" s="78">
        <v>16.875536480686694</v>
      </c>
      <c r="AA64" s="66">
        <v>70.557939914163086</v>
      </c>
      <c r="AB64" s="78">
        <v>18.68484362469928</v>
      </c>
      <c r="AC64" s="78">
        <v>19.791985316610585</v>
      </c>
      <c r="AD64" s="78">
        <v>18.515271079935697</v>
      </c>
      <c r="AE64" s="78">
        <v>18.9487814952499</v>
      </c>
      <c r="AF64" s="66">
        <v>70.249896736885589</v>
      </c>
      <c r="AG64" s="78">
        <v>15.626673808248528</v>
      </c>
      <c r="AH64" s="78">
        <v>17.279792746113987</v>
      </c>
      <c r="AI64" s="78">
        <v>15.289095847885138</v>
      </c>
      <c r="AJ64" s="78">
        <v>15.747533518846444</v>
      </c>
      <c r="AK64" s="66">
        <v>62.332405767771313</v>
      </c>
      <c r="AL64" s="78">
        <v>15.175145438791931</v>
      </c>
    </row>
    <row r="65" spans="2:38" x14ac:dyDescent="0.5">
      <c r="B65" s="4" t="s">
        <v>78</v>
      </c>
      <c r="C65" s="77"/>
      <c r="D65" s="77"/>
      <c r="E65" s="77"/>
      <c r="F65" s="77"/>
      <c r="G65" s="54"/>
      <c r="H65" s="77"/>
      <c r="I65" s="77"/>
      <c r="J65" s="77"/>
      <c r="K65" s="77"/>
      <c r="L65" s="54"/>
      <c r="M65" s="77"/>
      <c r="N65" s="77"/>
      <c r="O65" s="77"/>
      <c r="P65" s="77"/>
      <c r="Q65" s="54"/>
      <c r="R65" s="79">
        <v>-14.920634920634919</v>
      </c>
      <c r="S65" s="77">
        <v>-12.738853503184714</v>
      </c>
      <c r="T65" s="77">
        <v>-11.689961880559084</v>
      </c>
      <c r="U65" s="77">
        <v>-11.920682499423565</v>
      </c>
      <c r="V65" s="54">
        <v>-44.199022410771931</v>
      </c>
      <c r="W65" s="79">
        <v>-13.079584040747029</v>
      </c>
      <c r="X65" s="79">
        <v>-13.511390416339355</v>
      </c>
      <c r="Y65" s="79">
        <v>-10.922195527628904</v>
      </c>
      <c r="Z65" s="79">
        <v>-9.8540772532188843</v>
      </c>
      <c r="AA65" s="55">
        <v>-42.386266094420606</v>
      </c>
      <c r="AB65" s="79">
        <v>-10.344827586206897</v>
      </c>
      <c r="AC65" s="79">
        <v>-10.400734169470786</v>
      </c>
      <c r="AD65" s="79">
        <v>-9.3526231185152717</v>
      </c>
      <c r="AE65" s="79">
        <v>-9.5828170177612559</v>
      </c>
      <c r="AF65" s="55">
        <v>-36.637752994630318</v>
      </c>
      <c r="AG65" s="79">
        <v>-7.980717728976968</v>
      </c>
      <c r="AH65" s="79">
        <v>-7.8367875647668388</v>
      </c>
      <c r="AI65" s="79">
        <v>-7.7609623593325576</v>
      </c>
      <c r="AJ65" s="79">
        <v>-9.5623577030103721</v>
      </c>
      <c r="AK65" s="55">
        <v>-32.329876043511256</v>
      </c>
      <c r="AL65" s="79">
        <v>-9.6422824607005815</v>
      </c>
    </row>
    <row r="66" spans="2:38" x14ac:dyDescent="0.5">
      <c r="B66" s="21" t="s">
        <v>70</v>
      </c>
      <c r="C66" s="77"/>
      <c r="D66" s="77"/>
      <c r="E66" s="77"/>
      <c r="F66" s="77"/>
      <c r="G66" s="54"/>
      <c r="H66" s="77"/>
      <c r="I66" s="77"/>
      <c r="J66" s="77"/>
      <c r="K66" s="77"/>
      <c r="L66" s="54"/>
      <c r="M66" s="77"/>
      <c r="N66" s="77"/>
      <c r="O66" s="77"/>
      <c r="P66" s="77"/>
      <c r="Q66" s="54"/>
      <c r="R66" s="78">
        <v>5.4624961095549338</v>
      </c>
      <c r="S66" s="78">
        <v>6.8576571586818069</v>
      </c>
      <c r="T66" s="78">
        <v>6.4599745870393903</v>
      </c>
      <c r="U66" s="78">
        <v>5.5789716393820603</v>
      </c>
      <c r="V66" s="66">
        <v>21.195702296412435</v>
      </c>
      <c r="W66" s="78">
        <v>7.1464346349745318</v>
      </c>
      <c r="X66" s="78">
        <v>8.7981146897093474</v>
      </c>
      <c r="Y66" s="78">
        <v>8.2794307891332473</v>
      </c>
      <c r="Z66" s="78">
        <v>7.0214592274678109</v>
      </c>
      <c r="AA66" s="66">
        <v>28.171673819742487</v>
      </c>
      <c r="AB66" s="78">
        <v>8.3400160384923812</v>
      </c>
      <c r="AC66" s="78">
        <v>9.3912511471397977</v>
      </c>
      <c r="AD66" s="78">
        <v>9.1626479614204293</v>
      </c>
      <c r="AE66" s="78">
        <v>9.3659644774886459</v>
      </c>
      <c r="AF66" s="66">
        <v>33.598375326999864</v>
      </c>
      <c r="AG66" s="78">
        <v>7.6593465452597753</v>
      </c>
      <c r="AH66" s="78">
        <v>9.4430051813471483</v>
      </c>
      <c r="AI66" s="78">
        <v>7.5281334885525801</v>
      </c>
      <c r="AJ66" s="78">
        <v>6.1851758158360717</v>
      </c>
      <c r="AK66" s="66">
        <v>30.002529724260057</v>
      </c>
      <c r="AL66" s="78">
        <v>5.5328629780913499</v>
      </c>
    </row>
    <row r="68" spans="2:38" x14ac:dyDescent="0.5">
      <c r="B68" s="83"/>
      <c r="C68" s="84"/>
      <c r="D68" s="84"/>
      <c r="E68" s="84"/>
      <c r="F68" s="84"/>
      <c r="G68" s="84"/>
      <c r="H68" s="84"/>
      <c r="I68" s="84"/>
      <c r="J68" s="84"/>
      <c r="K68" s="84"/>
      <c r="L68" s="84"/>
      <c r="M68" s="84"/>
      <c r="N68" s="84"/>
      <c r="O68" s="84"/>
      <c r="P68" s="84"/>
      <c r="Q68" s="84"/>
      <c r="R68" s="84"/>
      <c r="S68" s="84"/>
      <c r="T68" s="84"/>
      <c r="U68" s="84"/>
      <c r="V68" s="84"/>
      <c r="W68" s="84"/>
      <c r="X68" s="84"/>
      <c r="Y68" s="84"/>
      <c r="Z68" s="84"/>
      <c r="AA68" s="84"/>
      <c r="AB68" s="84"/>
      <c r="AC68" s="84"/>
      <c r="AD68" s="84"/>
      <c r="AE68" s="84"/>
      <c r="AF68" s="84"/>
      <c r="AG68" s="84"/>
      <c r="AH68" s="84"/>
      <c r="AI68" s="84"/>
      <c r="AJ68" s="84"/>
      <c r="AK68" s="84"/>
      <c r="AL68" s="84"/>
    </row>
    <row r="69" spans="2:38" ht="15" customHeight="1" x14ac:dyDescent="0.5">
      <c r="B69" s="106"/>
      <c r="C69" s="106"/>
      <c r="D69" s="106"/>
      <c r="E69" s="106"/>
      <c r="F69" s="106"/>
      <c r="G69" s="106"/>
      <c r="H69" s="106"/>
      <c r="I69" s="106"/>
      <c r="J69" s="106"/>
      <c r="K69" s="106"/>
      <c r="L69" s="106"/>
      <c r="M69" s="106"/>
      <c r="N69" s="106"/>
      <c r="O69" s="106"/>
      <c r="P69" s="106"/>
      <c r="Q69" s="106"/>
      <c r="R69" s="106"/>
      <c r="S69" s="106"/>
      <c r="T69" s="106"/>
    </row>
    <row r="70" spans="2:38" ht="22.05" customHeight="1" x14ac:dyDescent="0.5">
      <c r="B70" s="106"/>
      <c r="C70" s="106"/>
      <c r="D70" s="106"/>
      <c r="E70" s="106"/>
      <c r="F70" s="106"/>
      <c r="G70" s="106"/>
      <c r="H70" s="106"/>
      <c r="I70" s="106"/>
      <c r="J70" s="106"/>
      <c r="K70" s="106"/>
      <c r="L70" s="106"/>
      <c r="M70" s="106"/>
      <c r="N70" s="106"/>
      <c r="O70" s="106"/>
      <c r="P70" s="106"/>
      <c r="Q70" s="106"/>
      <c r="R70" s="106"/>
      <c r="S70" s="106"/>
      <c r="T70" s="106"/>
    </row>
    <row r="71" spans="2:38" ht="13.5" customHeight="1" x14ac:dyDescent="0.5">
      <c r="B71" s="82"/>
      <c r="C71" s="82"/>
      <c r="D71" s="82"/>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row>
    <row r="73" spans="2:38" x14ac:dyDescent="0.5">
      <c r="W73" s="126" t="s">
        <v>137</v>
      </c>
    </row>
  </sheetData>
  <pageMargins left="0.70866141732283472" right="0.70866141732283472" top="0.74803149606299213" bottom="0.74803149606299213" header="0.31496062992125984" footer="0.31496062992125984"/>
  <pageSetup paperSize="9" scale="4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S32"/>
  <sheetViews>
    <sheetView zoomScale="115" zoomScaleNormal="115" workbookViewId="0">
      <selection activeCell="L32" sqref="L32"/>
    </sheetView>
  </sheetViews>
  <sheetFormatPr defaultColWidth="9.21875" defaultRowHeight="19.8" x14ac:dyDescent="0.5"/>
  <cols>
    <col min="1" max="1" width="5.77734375" style="1" customWidth="1"/>
    <col min="2" max="2" width="57.109375" style="1" customWidth="1"/>
    <col min="3" max="3" width="12.21875" style="6" bestFit="1" customWidth="1"/>
    <col min="4" max="4" width="10.21875" style="6" bestFit="1" customWidth="1"/>
    <col min="5" max="5" width="13.5546875" style="7" bestFit="1" customWidth="1"/>
    <col min="6" max="6" width="3.77734375" style="7" customWidth="1"/>
    <col min="7" max="8" width="10.21875" style="6" bestFit="1" customWidth="1"/>
    <col min="9" max="9" width="10.77734375" style="7" bestFit="1" customWidth="1"/>
    <col min="10" max="11" width="9.21875" style="4"/>
    <col min="12" max="12" width="15.21875" style="4" bestFit="1" customWidth="1"/>
    <col min="13" max="13" width="12.109375" style="4" bestFit="1" customWidth="1"/>
    <col min="14" max="14" width="10.44140625" style="4" bestFit="1" customWidth="1"/>
    <col min="15" max="16384" width="9.21875" style="4"/>
  </cols>
  <sheetData>
    <row r="1" spans="1:19" x14ac:dyDescent="0.5">
      <c r="C1" s="2"/>
      <c r="D1" s="2"/>
      <c r="E1" s="3"/>
      <c r="F1" s="3"/>
      <c r="G1" s="2"/>
      <c r="H1" s="2"/>
      <c r="I1" s="3"/>
    </row>
    <row r="2" spans="1:19" x14ac:dyDescent="0.5">
      <c r="C2" s="2"/>
      <c r="D2" s="2"/>
      <c r="E2" s="3"/>
      <c r="F2" s="3"/>
      <c r="G2" s="2"/>
      <c r="H2" s="2"/>
      <c r="I2" s="3"/>
    </row>
    <row r="3" spans="1:19" x14ac:dyDescent="0.5">
      <c r="C3" s="38" t="s">
        <v>46</v>
      </c>
      <c r="D3" s="38" t="s">
        <v>46</v>
      </c>
      <c r="E3" s="38" t="s">
        <v>30</v>
      </c>
      <c r="F3" s="4"/>
      <c r="G3" s="38" t="s">
        <v>146</v>
      </c>
      <c r="H3" s="38" t="s">
        <v>146</v>
      </c>
      <c r="I3" s="38" t="s">
        <v>30</v>
      </c>
      <c r="L3" s="5"/>
      <c r="M3" s="5"/>
      <c r="N3" s="5"/>
      <c r="O3" s="5"/>
      <c r="P3" s="5"/>
      <c r="Q3" s="5"/>
      <c r="R3" s="5"/>
    </row>
    <row r="4" spans="1:19" x14ac:dyDescent="0.5">
      <c r="B4" s="6" t="s">
        <v>111</v>
      </c>
      <c r="C4" s="38" t="s">
        <v>144</v>
      </c>
      <c r="D4" s="38" t="s">
        <v>130</v>
      </c>
      <c r="E4" s="38"/>
      <c r="F4" s="4"/>
      <c r="G4" s="38" t="s">
        <v>144</v>
      </c>
      <c r="H4" s="38" t="s">
        <v>130</v>
      </c>
      <c r="I4" s="38"/>
      <c r="L4" s="5"/>
      <c r="M4" s="5"/>
      <c r="N4" s="5"/>
      <c r="O4" s="5"/>
      <c r="P4" s="5"/>
      <c r="Q4" s="5"/>
      <c r="R4" s="5"/>
    </row>
    <row r="5" spans="1:19" x14ac:dyDescent="0.5">
      <c r="B5" s="6"/>
      <c r="C5" s="5"/>
      <c r="D5" s="5"/>
      <c r="E5" s="5"/>
      <c r="G5" s="5"/>
      <c r="H5" s="5"/>
      <c r="I5" s="5"/>
      <c r="L5" s="5"/>
      <c r="M5" s="5"/>
      <c r="N5" s="5"/>
      <c r="O5" s="5"/>
      <c r="P5" s="5"/>
      <c r="Q5" s="5"/>
      <c r="R5" s="5"/>
    </row>
    <row r="6" spans="1:19" x14ac:dyDescent="0.5">
      <c r="B6" s="85" t="s">
        <v>80</v>
      </c>
      <c r="C6" s="72">
        <v>165.5</v>
      </c>
      <c r="D6" s="72">
        <v>172.6</v>
      </c>
      <c r="E6" s="111">
        <v>-0.04</v>
      </c>
      <c r="F6" s="73"/>
      <c r="G6" s="72">
        <v>165.5</v>
      </c>
      <c r="H6" s="72">
        <v>172.6</v>
      </c>
      <c r="I6" s="111">
        <v>-0.04</v>
      </c>
      <c r="L6" s="26"/>
      <c r="M6" s="26"/>
      <c r="N6" s="26"/>
      <c r="O6" s="5"/>
      <c r="P6" s="26"/>
      <c r="Q6" s="26"/>
      <c r="R6" s="26"/>
    </row>
    <row r="7" spans="1:19" x14ac:dyDescent="0.5">
      <c r="B7" s="86"/>
      <c r="C7" s="87"/>
      <c r="D7" s="87"/>
      <c r="E7" s="112"/>
      <c r="F7" s="73"/>
      <c r="G7" s="87"/>
      <c r="H7" s="87"/>
      <c r="I7" s="112"/>
      <c r="L7" s="5"/>
      <c r="M7" s="5"/>
      <c r="N7" s="5"/>
      <c r="O7" s="5"/>
      <c r="P7" s="5"/>
      <c r="Q7" s="5"/>
      <c r="R7" s="5"/>
    </row>
    <row r="8" spans="1:19" s="70" customFormat="1" x14ac:dyDescent="0.5">
      <c r="A8" s="69"/>
      <c r="B8" s="85" t="s">
        <v>44</v>
      </c>
      <c r="C8" s="72">
        <v>159.69999999999999</v>
      </c>
      <c r="D8" s="72">
        <v>162.4</v>
      </c>
      <c r="E8" s="111">
        <v>-0.02</v>
      </c>
      <c r="F8" s="73"/>
      <c r="G8" s="72">
        <v>159.69999999999999</v>
      </c>
      <c r="H8" s="72">
        <v>162.4</v>
      </c>
      <c r="I8" s="111">
        <v>-0.02</v>
      </c>
      <c r="L8" s="26"/>
      <c r="M8" s="26"/>
      <c r="N8" s="26"/>
      <c r="O8" s="5"/>
      <c r="P8" s="26"/>
      <c r="Q8" s="26"/>
      <c r="R8" s="26"/>
      <c r="S8" s="4"/>
    </row>
    <row r="9" spans="1:19" x14ac:dyDescent="0.5">
      <c r="B9" s="86"/>
      <c r="C9" s="87"/>
      <c r="D9" s="87"/>
      <c r="E9" s="112"/>
      <c r="F9" s="73"/>
      <c r="G9" s="87"/>
      <c r="H9" s="87"/>
      <c r="I9" s="112"/>
      <c r="L9" s="5"/>
      <c r="M9" s="5"/>
      <c r="N9" s="5"/>
      <c r="O9" s="5"/>
      <c r="P9" s="5"/>
      <c r="Q9" s="5"/>
      <c r="R9" s="5"/>
    </row>
    <row r="10" spans="1:19" x14ac:dyDescent="0.5">
      <c r="B10" s="85" t="s">
        <v>65</v>
      </c>
      <c r="C10" s="72">
        <v>28.9</v>
      </c>
      <c r="D10" s="72">
        <v>49.3</v>
      </c>
      <c r="E10" s="111">
        <v>-0.41000000000000003</v>
      </c>
      <c r="F10" s="73"/>
      <c r="G10" s="72">
        <v>28.9</v>
      </c>
      <c r="H10" s="72">
        <v>49.3</v>
      </c>
      <c r="I10" s="111">
        <v>-0.41000000000000003</v>
      </c>
      <c r="L10" s="26"/>
      <c r="M10" s="26"/>
      <c r="N10" s="26"/>
      <c r="O10" s="5"/>
      <c r="P10" s="26"/>
      <c r="Q10" s="26"/>
      <c r="R10" s="26"/>
    </row>
    <row r="11" spans="1:19" x14ac:dyDescent="0.5">
      <c r="B11" s="86"/>
      <c r="C11" s="73"/>
      <c r="D11" s="73"/>
      <c r="E11" s="112"/>
      <c r="F11" s="73"/>
      <c r="G11" s="73"/>
      <c r="H11" s="73"/>
      <c r="I11" s="112"/>
      <c r="L11" s="5"/>
      <c r="M11" s="5"/>
      <c r="N11" s="5"/>
      <c r="O11" s="5"/>
      <c r="P11" s="5"/>
      <c r="Q11" s="5"/>
      <c r="R11" s="5"/>
    </row>
    <row r="12" spans="1:19" x14ac:dyDescent="0.5">
      <c r="B12" s="85" t="s">
        <v>67</v>
      </c>
      <c r="C12" s="88">
        <v>0.17399999999999999</v>
      </c>
      <c r="D12" s="88">
        <v>0.28500000000000003</v>
      </c>
      <c r="E12" s="117" t="s">
        <v>147</v>
      </c>
      <c r="F12" s="73"/>
      <c r="G12" s="88">
        <v>0.17399999999999999</v>
      </c>
      <c r="H12" s="88">
        <v>0.28500000000000003</v>
      </c>
      <c r="I12" s="117" t="s">
        <v>147</v>
      </c>
      <c r="L12" s="26"/>
      <c r="M12" s="26"/>
      <c r="N12" s="5"/>
      <c r="O12" s="26"/>
      <c r="P12" s="26"/>
      <c r="Q12" s="26"/>
      <c r="R12" s="26"/>
    </row>
    <row r="13" spans="1:19" x14ac:dyDescent="0.5">
      <c r="B13" s="86"/>
      <c r="C13" s="89"/>
      <c r="D13" s="87"/>
      <c r="E13" s="112"/>
      <c r="F13" s="73"/>
      <c r="G13" s="89"/>
      <c r="H13" s="87"/>
      <c r="I13" s="112"/>
      <c r="L13" s="5"/>
      <c r="M13" s="5"/>
      <c r="N13" s="5"/>
      <c r="O13" s="5"/>
      <c r="P13" s="5"/>
      <c r="Q13" s="5"/>
      <c r="R13" s="5"/>
    </row>
    <row r="14" spans="1:19" s="70" customFormat="1" x14ac:dyDescent="0.5">
      <c r="A14" s="69"/>
      <c r="B14" s="85" t="s">
        <v>66</v>
      </c>
      <c r="C14" s="72">
        <v>23</v>
      </c>
      <c r="D14" s="72">
        <v>39</v>
      </c>
      <c r="E14" s="111">
        <v>-0.41000000000000003</v>
      </c>
      <c r="F14" s="73"/>
      <c r="G14" s="72">
        <v>23</v>
      </c>
      <c r="H14" s="72">
        <v>39</v>
      </c>
      <c r="I14" s="111">
        <v>-0.41000000000000003</v>
      </c>
      <c r="L14" s="26"/>
      <c r="M14" s="26"/>
      <c r="N14" s="26"/>
      <c r="O14" s="5"/>
      <c r="P14" s="26"/>
      <c r="Q14" s="26"/>
      <c r="R14" s="26"/>
      <c r="S14" s="4"/>
    </row>
    <row r="15" spans="1:19" x14ac:dyDescent="0.5">
      <c r="B15" s="90"/>
      <c r="C15" s="74"/>
      <c r="D15" s="74"/>
      <c r="E15" s="113"/>
      <c r="F15" s="73"/>
      <c r="G15" s="74"/>
      <c r="H15" s="74"/>
      <c r="I15" s="113"/>
      <c r="L15" s="5"/>
      <c r="M15" s="5"/>
      <c r="N15" s="5"/>
      <c r="O15" s="5"/>
      <c r="P15" s="5"/>
      <c r="Q15" s="5"/>
      <c r="R15" s="5"/>
    </row>
    <row r="16" spans="1:19" s="70" customFormat="1" x14ac:dyDescent="0.5">
      <c r="A16" s="69"/>
      <c r="B16" s="85" t="s">
        <v>68</v>
      </c>
      <c r="C16" s="88">
        <v>0.14400000000000002</v>
      </c>
      <c r="D16" s="88">
        <v>0.24</v>
      </c>
      <c r="E16" s="117" t="s">
        <v>148</v>
      </c>
      <c r="F16" s="73"/>
      <c r="G16" s="88">
        <v>0.14400000000000002</v>
      </c>
      <c r="H16" s="88">
        <v>0.24</v>
      </c>
      <c r="I16" s="117" t="s">
        <v>148</v>
      </c>
      <c r="J16" s="4"/>
      <c r="L16" s="26"/>
      <c r="M16" s="26"/>
      <c r="N16" s="5"/>
      <c r="O16" s="26"/>
      <c r="P16" s="26"/>
      <c r="Q16" s="26"/>
      <c r="R16" s="26"/>
      <c r="S16" s="4"/>
    </row>
    <row r="17" spans="1:18" x14ac:dyDescent="0.5">
      <c r="B17" s="86"/>
      <c r="C17" s="87"/>
      <c r="D17" s="87"/>
      <c r="E17" s="112"/>
      <c r="F17" s="73"/>
      <c r="G17" s="87"/>
      <c r="H17" s="87"/>
      <c r="I17" s="112"/>
      <c r="L17" s="5"/>
      <c r="M17" s="5"/>
      <c r="N17" s="5"/>
      <c r="O17" s="5"/>
      <c r="P17" s="5"/>
      <c r="Q17" s="5"/>
      <c r="R17" s="5"/>
    </row>
    <row r="18" spans="1:18" x14ac:dyDescent="0.5">
      <c r="A18" s="12"/>
      <c r="B18" s="85" t="s">
        <v>69</v>
      </c>
      <c r="C18" s="72">
        <v>4.7</v>
      </c>
      <c r="D18" s="72">
        <v>23.6</v>
      </c>
      <c r="E18" s="111">
        <v>-0.8</v>
      </c>
      <c r="F18" s="73"/>
      <c r="G18" s="72">
        <v>4.7</v>
      </c>
      <c r="H18" s="72">
        <v>23.6</v>
      </c>
      <c r="I18" s="111">
        <v>-0.8</v>
      </c>
      <c r="L18" s="26"/>
      <c r="M18" s="26"/>
      <c r="N18" s="26"/>
      <c r="O18" s="5"/>
      <c r="P18" s="26"/>
      <c r="Q18" s="26"/>
      <c r="R18" s="26"/>
    </row>
    <row r="19" spans="1:18" x14ac:dyDescent="0.5">
      <c r="B19" s="86"/>
      <c r="C19" s="87"/>
      <c r="D19" s="87"/>
      <c r="E19" s="112"/>
      <c r="F19" s="73"/>
      <c r="G19" s="87"/>
      <c r="H19" s="87"/>
      <c r="I19" s="112"/>
      <c r="L19" s="5"/>
      <c r="M19" s="5"/>
      <c r="N19" s="5"/>
      <c r="O19" s="5"/>
      <c r="P19" s="5"/>
      <c r="Q19" s="5"/>
      <c r="R19" s="5"/>
    </row>
    <row r="20" spans="1:18" x14ac:dyDescent="0.5">
      <c r="B20" s="85" t="s">
        <v>128</v>
      </c>
      <c r="C20" s="72">
        <v>73</v>
      </c>
      <c r="D20" s="72">
        <v>51.3</v>
      </c>
      <c r="E20" s="111">
        <v>0.42</v>
      </c>
      <c r="F20" s="73"/>
      <c r="G20" s="72">
        <v>73</v>
      </c>
      <c r="H20" s="72">
        <v>51.3</v>
      </c>
      <c r="I20" s="111">
        <v>0.42</v>
      </c>
      <c r="L20" s="26"/>
      <c r="M20" s="26"/>
      <c r="N20" s="26"/>
      <c r="O20" s="5"/>
      <c r="P20" s="26"/>
      <c r="Q20" s="26"/>
      <c r="R20" s="26"/>
    </row>
    <row r="21" spans="1:18" x14ac:dyDescent="0.5">
      <c r="B21" s="91"/>
      <c r="C21" s="92"/>
      <c r="D21" s="92"/>
      <c r="E21" s="114"/>
      <c r="F21" s="73"/>
      <c r="G21" s="92"/>
      <c r="H21" s="92"/>
      <c r="I21" s="114"/>
      <c r="L21" s="5"/>
      <c r="M21" s="5"/>
      <c r="N21" s="5"/>
      <c r="O21" s="5"/>
      <c r="P21" s="5"/>
      <c r="Q21" s="5"/>
      <c r="R21" s="5"/>
    </row>
    <row r="22" spans="1:18" x14ac:dyDescent="0.5">
      <c r="B22" s="93" t="s">
        <v>28</v>
      </c>
      <c r="C22" s="72">
        <v>-300.60000000000002</v>
      </c>
      <c r="D22" s="72">
        <v>-315.2</v>
      </c>
      <c r="E22" s="111">
        <v>-0.05</v>
      </c>
      <c r="F22" s="73"/>
      <c r="G22" s="72">
        <v>-300.60000000000002</v>
      </c>
      <c r="H22" s="72">
        <v>-315.2</v>
      </c>
      <c r="I22" s="111">
        <v>-0.05</v>
      </c>
      <c r="L22" s="26"/>
      <c r="M22" s="26"/>
      <c r="N22" s="26"/>
      <c r="O22" s="5"/>
      <c r="P22" s="26"/>
      <c r="Q22" s="26"/>
      <c r="R22" s="26"/>
    </row>
    <row r="23" spans="1:18" x14ac:dyDescent="0.5">
      <c r="B23" s="12"/>
      <c r="E23" s="13"/>
      <c r="F23" s="11"/>
      <c r="I23" s="13"/>
      <c r="L23" s="5"/>
      <c r="M23" s="5"/>
      <c r="N23" s="5"/>
      <c r="O23" s="5"/>
      <c r="P23" s="5"/>
      <c r="Q23" s="5"/>
      <c r="R23" s="5"/>
    </row>
    <row r="24" spans="1:18" x14ac:dyDescent="0.5">
      <c r="B24" s="45" t="s">
        <v>134</v>
      </c>
      <c r="C24" s="68">
        <v>2.7</v>
      </c>
      <c r="D24" s="68">
        <v>2</v>
      </c>
      <c r="E24" s="8"/>
      <c r="F24" s="11"/>
      <c r="G24" s="68">
        <v>2.7</v>
      </c>
      <c r="H24" s="68">
        <v>2</v>
      </c>
      <c r="I24" s="8"/>
      <c r="K24" s="70"/>
      <c r="L24" s="26"/>
      <c r="M24" s="26"/>
      <c r="N24" s="26"/>
      <c r="O24" s="26"/>
      <c r="P24" s="26"/>
      <c r="Q24" s="26"/>
      <c r="R24" s="26"/>
    </row>
    <row r="25" spans="1:18" x14ac:dyDescent="0.5">
      <c r="L25" s="5"/>
      <c r="M25" s="5"/>
      <c r="N25" s="5"/>
      <c r="O25" s="5"/>
      <c r="P25" s="5"/>
      <c r="Q25" s="5"/>
      <c r="R25" s="5"/>
    </row>
    <row r="26" spans="1:18" x14ac:dyDescent="0.5">
      <c r="L26" s="5"/>
      <c r="M26" s="5"/>
      <c r="N26" s="5"/>
      <c r="O26" s="5"/>
      <c r="P26" s="5"/>
      <c r="Q26" s="5"/>
      <c r="R26" s="5"/>
    </row>
    <row r="27" spans="1:18" x14ac:dyDescent="0.5">
      <c r="L27" s="5"/>
      <c r="M27" s="5"/>
      <c r="N27" s="5"/>
      <c r="O27" s="5"/>
      <c r="P27" s="5"/>
      <c r="Q27" s="5"/>
      <c r="R27" s="5"/>
    </row>
    <row r="29" spans="1:18" x14ac:dyDescent="0.5">
      <c r="B29" s="126" t="s">
        <v>137</v>
      </c>
    </row>
    <row r="32" spans="1:18" x14ac:dyDescent="0.5">
      <c r="B32" s="60"/>
    </row>
  </sheetData>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2:P42"/>
  <sheetViews>
    <sheetView topLeftCell="A4" zoomScale="92" zoomScaleNormal="92" workbookViewId="0">
      <selection activeCell="L32" sqref="L32"/>
    </sheetView>
  </sheetViews>
  <sheetFormatPr defaultColWidth="9.21875" defaultRowHeight="19.8" x14ac:dyDescent="0.5"/>
  <cols>
    <col min="1" max="1" width="4.77734375" style="1" customWidth="1"/>
    <col min="2" max="2" width="55.33203125" style="1" customWidth="1"/>
    <col min="3" max="3" width="12.21875" style="19" bestFit="1" customWidth="1"/>
    <col min="4" max="4" width="10.21875" style="19" bestFit="1" customWidth="1"/>
    <col min="5" max="5" width="9.77734375" style="20" bestFit="1" customWidth="1"/>
    <col min="6" max="6" width="3.44140625" style="4" customWidth="1"/>
    <col min="7" max="9" width="10.21875" style="4" bestFit="1" customWidth="1"/>
    <col min="10" max="10" width="3.21875" style="4" customWidth="1"/>
    <col min="11" max="14" width="10.77734375" style="4" customWidth="1"/>
    <col min="15" max="16384" width="9.21875" style="4"/>
  </cols>
  <sheetData>
    <row r="2" spans="2:16" x14ac:dyDescent="0.5">
      <c r="C2" s="5"/>
      <c r="D2" s="5"/>
      <c r="E2" s="5"/>
      <c r="G2" s="5"/>
      <c r="H2" s="5"/>
      <c r="I2" s="5"/>
      <c r="K2" s="128"/>
      <c r="L2" s="128"/>
      <c r="M2" s="128"/>
      <c r="N2" s="128"/>
      <c r="P2" s="67"/>
    </row>
    <row r="3" spans="2:16" x14ac:dyDescent="0.5">
      <c r="C3" s="38" t="s">
        <v>46</v>
      </c>
      <c r="D3" s="38" t="s">
        <v>46</v>
      </c>
      <c r="E3" s="38" t="s">
        <v>30</v>
      </c>
      <c r="G3" s="38" t="s">
        <v>146</v>
      </c>
      <c r="H3" s="38" t="s">
        <v>146</v>
      </c>
      <c r="I3" s="38" t="s">
        <v>30</v>
      </c>
      <c r="K3" s="38" t="s">
        <v>46</v>
      </c>
      <c r="L3" s="38" t="s">
        <v>45</v>
      </c>
      <c r="M3" s="38" t="s">
        <v>47</v>
      </c>
      <c r="N3" s="38" t="s">
        <v>95</v>
      </c>
    </row>
    <row r="4" spans="2:16" x14ac:dyDescent="0.5">
      <c r="B4" s="6" t="s">
        <v>111</v>
      </c>
      <c r="C4" s="38" t="s">
        <v>144</v>
      </c>
      <c r="D4" s="38" t="s">
        <v>130</v>
      </c>
      <c r="E4" s="38"/>
      <c r="G4" s="38" t="s">
        <v>144</v>
      </c>
      <c r="H4" s="38" t="s">
        <v>130</v>
      </c>
      <c r="I4" s="38"/>
      <c r="K4" s="38" t="s">
        <v>149</v>
      </c>
      <c r="L4" s="38" t="s">
        <v>138</v>
      </c>
      <c r="M4" s="38" t="s">
        <v>139</v>
      </c>
      <c r="N4" s="38" t="s">
        <v>140</v>
      </c>
    </row>
    <row r="5" spans="2:16" x14ac:dyDescent="0.5">
      <c r="B5" s="9"/>
      <c r="C5" s="17"/>
      <c r="D5" s="17"/>
      <c r="E5" s="18"/>
      <c r="G5" s="18"/>
      <c r="H5" s="17"/>
      <c r="I5" s="18"/>
      <c r="K5" s="17"/>
    </row>
    <row r="6" spans="2:16" x14ac:dyDescent="0.5">
      <c r="B6" s="39" t="s">
        <v>77</v>
      </c>
      <c r="C6" s="40">
        <v>165.5</v>
      </c>
      <c r="D6" s="40">
        <v>172.6</v>
      </c>
      <c r="E6" s="75">
        <v>-0.04</v>
      </c>
      <c r="G6" s="40">
        <v>165.5</v>
      </c>
      <c r="H6" s="40">
        <v>172.6</v>
      </c>
      <c r="I6" s="75">
        <v>-0.04</v>
      </c>
      <c r="K6" s="40">
        <f>+C6</f>
        <v>165.5</v>
      </c>
      <c r="L6" s="40"/>
      <c r="M6" s="121"/>
      <c r="N6" s="40"/>
      <c r="O6" s="71"/>
    </row>
    <row r="7" spans="2:16" x14ac:dyDescent="0.5">
      <c r="B7" s="9" t="s">
        <v>78</v>
      </c>
      <c r="C7" s="17">
        <v>-110.4</v>
      </c>
      <c r="D7" s="17">
        <v>-97.3</v>
      </c>
      <c r="E7" s="63">
        <v>0.13</v>
      </c>
      <c r="G7" s="17">
        <v>-110.4</v>
      </c>
      <c r="H7" s="17">
        <v>-97.3</v>
      </c>
      <c r="I7" s="63">
        <v>0.13</v>
      </c>
      <c r="K7" s="17">
        <f t="shared" ref="K7:K18" si="0">+C7</f>
        <v>-110.4</v>
      </c>
      <c r="L7" s="17"/>
      <c r="M7" s="122"/>
      <c r="N7" s="17"/>
      <c r="O7" s="71"/>
    </row>
    <row r="8" spans="2:16" x14ac:dyDescent="0.5">
      <c r="B8" s="9" t="s">
        <v>79</v>
      </c>
      <c r="C8" s="17">
        <v>-26.3</v>
      </c>
      <c r="D8" s="17">
        <v>-26.1</v>
      </c>
      <c r="E8" s="63">
        <v>0.01</v>
      </c>
      <c r="G8" s="17">
        <v>-26.3</v>
      </c>
      <c r="H8" s="17">
        <v>-26.1</v>
      </c>
      <c r="I8" s="63">
        <v>0.01</v>
      </c>
      <c r="K8" s="17">
        <f t="shared" si="0"/>
        <v>-26.3</v>
      </c>
      <c r="L8" s="17"/>
      <c r="M8" s="122"/>
      <c r="N8" s="17"/>
      <c r="O8" s="71"/>
    </row>
    <row r="9" spans="2:16" x14ac:dyDescent="0.5">
      <c r="B9" s="39" t="s">
        <v>65</v>
      </c>
      <c r="C9" s="40">
        <v>28.9</v>
      </c>
      <c r="D9" s="40">
        <v>49.3</v>
      </c>
      <c r="E9" s="75">
        <v>-0.41000000000000003</v>
      </c>
      <c r="G9" s="40">
        <v>28.9</v>
      </c>
      <c r="H9" s="40">
        <v>49.3</v>
      </c>
      <c r="I9" s="75">
        <v>-0.41000000000000003</v>
      </c>
      <c r="K9" s="40">
        <f t="shared" si="0"/>
        <v>28.9</v>
      </c>
      <c r="L9" s="40"/>
      <c r="M9" s="123"/>
      <c r="N9" s="40"/>
      <c r="O9" s="71"/>
    </row>
    <row r="10" spans="2:16" x14ac:dyDescent="0.5">
      <c r="B10" s="9" t="s">
        <v>71</v>
      </c>
      <c r="C10" s="17">
        <v>-4.5</v>
      </c>
      <c r="D10" s="17">
        <v>-5.2</v>
      </c>
      <c r="E10" s="63">
        <v>-0.14000000000000001</v>
      </c>
      <c r="G10" s="17">
        <v>-4.5</v>
      </c>
      <c r="H10" s="17">
        <v>-5.2</v>
      </c>
      <c r="I10" s="63">
        <v>-0.14000000000000001</v>
      </c>
      <c r="K10" s="17">
        <f t="shared" si="0"/>
        <v>-4.5</v>
      </c>
      <c r="L10" s="17"/>
      <c r="M10" s="124"/>
      <c r="N10" s="17"/>
      <c r="O10" s="71"/>
    </row>
    <row r="11" spans="2:16" x14ac:dyDescent="0.5">
      <c r="B11" s="39" t="s">
        <v>72</v>
      </c>
      <c r="C11" s="40">
        <v>24.4</v>
      </c>
      <c r="D11" s="40">
        <v>44.1</v>
      </c>
      <c r="E11" s="75">
        <v>-0.45</v>
      </c>
      <c r="G11" s="40">
        <v>24.4</v>
      </c>
      <c r="H11" s="40">
        <v>44.1</v>
      </c>
      <c r="I11" s="75">
        <v>-0.45</v>
      </c>
      <c r="K11" s="40">
        <f t="shared" si="0"/>
        <v>24.4</v>
      </c>
      <c r="L11" s="40"/>
      <c r="M11" s="121"/>
      <c r="N11" s="40"/>
      <c r="O11" s="71"/>
    </row>
    <row r="12" spans="2:16" x14ac:dyDescent="0.5">
      <c r="B12" s="9" t="s">
        <v>1</v>
      </c>
      <c r="C12" s="17">
        <v>-13.8</v>
      </c>
      <c r="D12" s="17">
        <v>-11.9</v>
      </c>
      <c r="E12" s="63">
        <v>0.16</v>
      </c>
      <c r="G12" s="17">
        <v>-13.8</v>
      </c>
      <c r="H12" s="17">
        <v>-11.9</v>
      </c>
      <c r="I12" s="63">
        <v>0.16</v>
      </c>
      <c r="K12" s="17">
        <f t="shared" si="0"/>
        <v>-13.8</v>
      </c>
      <c r="L12" s="17"/>
      <c r="M12" s="124"/>
      <c r="N12" s="17"/>
      <c r="O12" s="71"/>
      <c r="P12" s="67"/>
    </row>
    <row r="13" spans="2:16" x14ac:dyDescent="0.5">
      <c r="B13" s="39" t="s">
        <v>73</v>
      </c>
      <c r="C13" s="40">
        <v>10.6</v>
      </c>
      <c r="D13" s="40">
        <v>32.200000000000003</v>
      </c>
      <c r="E13" s="75">
        <v>-0.67</v>
      </c>
      <c r="G13" s="40">
        <v>10.6</v>
      </c>
      <c r="H13" s="40">
        <v>32.200000000000003</v>
      </c>
      <c r="I13" s="75">
        <v>-0.67</v>
      </c>
      <c r="K13" s="40">
        <f t="shared" si="0"/>
        <v>10.6</v>
      </c>
      <c r="L13" s="40"/>
      <c r="M13" s="121"/>
      <c r="N13" s="40"/>
      <c r="O13" s="71"/>
    </row>
    <row r="14" spans="2:16" x14ac:dyDescent="0.5">
      <c r="B14" s="9" t="s">
        <v>2</v>
      </c>
      <c r="C14" s="17">
        <v>-5.8</v>
      </c>
      <c r="D14" s="17">
        <v>-13.1</v>
      </c>
      <c r="E14" s="63">
        <v>-0.56000000000000005</v>
      </c>
      <c r="G14" s="17">
        <v>-5.8</v>
      </c>
      <c r="H14" s="17">
        <v>-13.1</v>
      </c>
      <c r="I14" s="63">
        <v>-0.56000000000000005</v>
      </c>
      <c r="K14" s="17">
        <f t="shared" si="0"/>
        <v>-5.8</v>
      </c>
      <c r="L14" s="17"/>
      <c r="M14" s="124"/>
      <c r="N14" s="17"/>
      <c r="O14" s="71"/>
    </row>
    <row r="15" spans="2:16" x14ac:dyDescent="0.5">
      <c r="B15" s="9" t="s">
        <v>3</v>
      </c>
      <c r="C15" s="17">
        <v>-4.5</v>
      </c>
      <c r="D15" s="17">
        <v>-5.5</v>
      </c>
      <c r="E15" s="63">
        <v>-0.17</v>
      </c>
      <c r="G15" s="17">
        <v>-4.5</v>
      </c>
      <c r="H15" s="17">
        <v>-5.5</v>
      </c>
      <c r="I15" s="63">
        <v>-0.17</v>
      </c>
      <c r="K15" s="17">
        <f t="shared" si="0"/>
        <v>-4.5</v>
      </c>
      <c r="L15" s="17"/>
      <c r="M15" s="124"/>
      <c r="N15" s="17"/>
      <c r="O15" s="71"/>
    </row>
    <row r="16" spans="2:16" x14ac:dyDescent="0.5">
      <c r="B16" s="39" t="s">
        <v>4</v>
      </c>
      <c r="C16" s="40">
        <v>0.2</v>
      </c>
      <c r="D16" s="40">
        <v>13.6</v>
      </c>
      <c r="E16" s="75">
        <v>-0.98</v>
      </c>
      <c r="G16" s="40">
        <v>0.2</v>
      </c>
      <c r="H16" s="40">
        <v>13.6</v>
      </c>
      <c r="I16" s="75">
        <v>-0.98</v>
      </c>
      <c r="K16" s="40">
        <f t="shared" si="0"/>
        <v>0.2</v>
      </c>
      <c r="L16" s="40"/>
      <c r="M16" s="121"/>
      <c r="N16" s="40"/>
      <c r="O16" s="71"/>
    </row>
    <row r="17" spans="2:15" x14ac:dyDescent="0.5">
      <c r="B17" s="9"/>
      <c r="C17" s="9"/>
      <c r="D17" s="9"/>
      <c r="E17" s="9"/>
      <c r="G17" s="9"/>
      <c r="H17" s="9"/>
      <c r="I17" s="9"/>
      <c r="K17" s="17">
        <f t="shared" si="0"/>
        <v>0</v>
      </c>
      <c r="L17" s="17"/>
      <c r="M17" s="125"/>
      <c r="N17" s="17"/>
      <c r="O17" s="71"/>
    </row>
    <row r="18" spans="2:15" x14ac:dyDescent="0.5">
      <c r="B18" s="39" t="s">
        <v>104</v>
      </c>
      <c r="C18" s="40">
        <v>4.7</v>
      </c>
      <c r="D18" s="40">
        <v>23.6</v>
      </c>
      <c r="E18" s="75">
        <v>-0.8</v>
      </c>
      <c r="G18" s="40">
        <v>4.7</v>
      </c>
      <c r="H18" s="40">
        <v>23.6</v>
      </c>
      <c r="I18" s="75">
        <v>-0.8</v>
      </c>
      <c r="K18" s="40">
        <f t="shared" si="0"/>
        <v>4.7</v>
      </c>
      <c r="L18" s="40"/>
      <c r="M18" s="121"/>
      <c r="N18" s="40"/>
      <c r="O18" s="71"/>
    </row>
    <row r="19" spans="2:15" x14ac:dyDescent="0.5">
      <c r="O19" s="71"/>
    </row>
    <row r="20" spans="2:15" x14ac:dyDescent="0.5">
      <c r="B20" s="57"/>
    </row>
    <row r="23" spans="2:15" x14ac:dyDescent="0.5">
      <c r="B23" s="126" t="s">
        <v>137</v>
      </c>
    </row>
    <row r="24" spans="2:15" x14ac:dyDescent="0.5">
      <c r="C24" s="1"/>
      <c r="D24" s="1"/>
      <c r="E24" s="1"/>
      <c r="F24" s="1"/>
      <c r="G24" s="1"/>
      <c r="H24" s="1"/>
      <c r="I24" s="1"/>
      <c r="J24" s="1"/>
      <c r="K24" s="1"/>
      <c r="L24" s="1"/>
      <c r="M24" s="1"/>
      <c r="N24" s="1"/>
    </row>
    <row r="25" spans="2:15" x14ac:dyDescent="0.5">
      <c r="C25" s="1"/>
      <c r="D25" s="1"/>
      <c r="E25" s="1"/>
      <c r="F25" s="1"/>
      <c r="G25" s="1"/>
      <c r="H25" s="1"/>
      <c r="I25" s="1"/>
      <c r="J25" s="1"/>
      <c r="K25" s="1"/>
      <c r="L25" s="1"/>
      <c r="M25" s="1"/>
      <c r="N25" s="1"/>
    </row>
    <row r="26" spans="2:15" x14ac:dyDescent="0.5">
      <c r="C26" s="1"/>
      <c r="D26" s="1"/>
      <c r="E26" s="1"/>
      <c r="F26" s="1"/>
      <c r="G26" s="1"/>
      <c r="H26" s="1"/>
      <c r="I26" s="1"/>
      <c r="J26" s="1"/>
      <c r="K26" s="1"/>
      <c r="L26" s="1"/>
      <c r="M26" s="1"/>
      <c r="N26" s="1"/>
    </row>
    <row r="27" spans="2:15" x14ac:dyDescent="0.5">
      <c r="C27" s="1"/>
      <c r="D27" s="1"/>
      <c r="E27" s="1"/>
      <c r="F27" s="1"/>
      <c r="G27" s="1"/>
      <c r="H27" s="1"/>
      <c r="I27" s="1"/>
      <c r="J27" s="1"/>
      <c r="K27" s="1"/>
      <c r="L27" s="1"/>
      <c r="M27" s="1"/>
      <c r="N27" s="1"/>
    </row>
    <row r="28" spans="2:15" x14ac:dyDescent="0.5">
      <c r="C28" s="1"/>
      <c r="D28" s="1"/>
      <c r="E28" s="1"/>
      <c r="F28" s="1"/>
      <c r="G28" s="1"/>
      <c r="H28" s="1"/>
      <c r="I28" s="1"/>
      <c r="J28" s="1"/>
      <c r="K28" s="1"/>
      <c r="L28" s="1"/>
      <c r="M28" s="1"/>
      <c r="N28" s="1"/>
    </row>
    <row r="29" spans="2:15" x14ac:dyDescent="0.5">
      <c r="C29" s="1"/>
      <c r="D29" s="1"/>
      <c r="E29" s="1"/>
      <c r="F29" s="1"/>
      <c r="G29" s="1"/>
      <c r="H29" s="1"/>
      <c r="I29" s="1"/>
      <c r="J29" s="1"/>
      <c r="K29" s="1"/>
      <c r="L29" s="1"/>
      <c r="M29" s="1"/>
      <c r="N29" s="1"/>
    </row>
    <row r="30" spans="2:15" x14ac:dyDescent="0.5">
      <c r="C30" s="1"/>
      <c r="D30" s="1"/>
      <c r="E30" s="1"/>
      <c r="F30" s="1"/>
      <c r="G30" s="1"/>
      <c r="H30" s="1"/>
      <c r="I30" s="1"/>
      <c r="J30" s="1"/>
      <c r="K30" s="1"/>
      <c r="L30" s="1"/>
      <c r="M30" s="1"/>
      <c r="N30" s="1"/>
    </row>
    <row r="31" spans="2:15" x14ac:dyDescent="0.5">
      <c r="C31" s="1"/>
      <c r="D31" s="1"/>
      <c r="E31" s="1"/>
      <c r="F31" s="1"/>
      <c r="G31" s="1"/>
      <c r="H31" s="1"/>
      <c r="I31" s="1"/>
      <c r="J31" s="1"/>
      <c r="K31" s="1"/>
      <c r="L31" s="1"/>
      <c r="M31" s="1"/>
      <c r="N31" s="1"/>
    </row>
    <row r="32" spans="2:15" x14ac:dyDescent="0.5">
      <c r="C32" s="1"/>
      <c r="D32" s="1"/>
      <c r="E32" s="1"/>
      <c r="F32" s="1"/>
      <c r="G32" s="1"/>
      <c r="H32" s="1"/>
      <c r="I32" s="1"/>
      <c r="J32" s="1"/>
      <c r="K32" s="1"/>
      <c r="L32" s="1"/>
      <c r="M32" s="1"/>
      <c r="N32" s="1"/>
    </row>
    <row r="33" spans="3:14" x14ac:dyDescent="0.5">
      <c r="C33" s="1"/>
      <c r="D33" s="1"/>
      <c r="E33" s="1"/>
      <c r="F33" s="1"/>
      <c r="G33" s="1"/>
      <c r="H33" s="1"/>
      <c r="I33" s="1"/>
      <c r="J33" s="1"/>
      <c r="K33" s="1"/>
      <c r="L33" s="1"/>
      <c r="M33" s="1"/>
      <c r="N33" s="1"/>
    </row>
    <row r="34" spans="3:14" x14ac:dyDescent="0.5">
      <c r="C34" s="1"/>
      <c r="D34" s="1"/>
      <c r="E34" s="1"/>
      <c r="F34" s="1"/>
      <c r="G34" s="1"/>
      <c r="H34" s="1"/>
      <c r="I34" s="1"/>
      <c r="J34" s="1"/>
      <c r="K34" s="1"/>
      <c r="L34" s="1"/>
      <c r="M34" s="1"/>
      <c r="N34" s="1"/>
    </row>
    <row r="35" spans="3:14" x14ac:dyDescent="0.5">
      <c r="C35" s="1"/>
      <c r="D35" s="1"/>
      <c r="E35" s="1"/>
      <c r="F35" s="1"/>
      <c r="G35" s="1"/>
      <c r="H35" s="1"/>
      <c r="I35" s="1"/>
      <c r="J35" s="1"/>
      <c r="K35" s="1"/>
      <c r="L35" s="1"/>
      <c r="M35" s="1"/>
      <c r="N35" s="1"/>
    </row>
    <row r="36" spans="3:14" x14ac:dyDescent="0.5">
      <c r="C36" s="1"/>
      <c r="D36" s="1"/>
      <c r="E36" s="1"/>
      <c r="F36" s="1"/>
      <c r="G36" s="1"/>
      <c r="H36" s="1"/>
      <c r="I36" s="1"/>
      <c r="J36" s="1"/>
      <c r="K36" s="1"/>
      <c r="L36" s="1"/>
      <c r="M36" s="1"/>
      <c r="N36" s="1"/>
    </row>
    <row r="37" spans="3:14" x14ac:dyDescent="0.5">
      <c r="C37" s="1"/>
      <c r="D37" s="1"/>
      <c r="E37" s="1"/>
      <c r="F37" s="1"/>
      <c r="G37" s="1"/>
      <c r="H37" s="1"/>
      <c r="I37" s="1"/>
      <c r="J37" s="1"/>
      <c r="K37" s="1"/>
      <c r="L37" s="1"/>
      <c r="M37" s="1"/>
      <c r="N37" s="1"/>
    </row>
    <row r="38" spans="3:14" x14ac:dyDescent="0.5">
      <c r="C38" s="1"/>
      <c r="D38" s="1"/>
      <c r="E38" s="1"/>
      <c r="F38" s="1"/>
      <c r="G38" s="1"/>
      <c r="H38" s="1"/>
      <c r="I38" s="1"/>
      <c r="J38" s="1"/>
      <c r="K38" s="1"/>
      <c r="L38" s="1"/>
      <c r="M38" s="1"/>
      <c r="N38" s="1"/>
    </row>
    <row r="39" spans="3:14" x14ac:dyDescent="0.5">
      <c r="C39" s="1"/>
      <c r="D39" s="1"/>
      <c r="E39" s="1"/>
      <c r="F39" s="1"/>
      <c r="G39" s="1"/>
      <c r="H39" s="1"/>
      <c r="I39" s="1"/>
      <c r="J39" s="1"/>
      <c r="K39" s="1"/>
      <c r="L39" s="1"/>
      <c r="M39" s="1"/>
      <c r="N39" s="1"/>
    </row>
    <row r="40" spans="3:14" x14ac:dyDescent="0.5">
      <c r="C40" s="1"/>
      <c r="D40" s="1"/>
      <c r="E40" s="1"/>
      <c r="F40" s="1"/>
      <c r="G40" s="1"/>
      <c r="H40" s="1"/>
      <c r="I40" s="1"/>
      <c r="J40" s="1"/>
      <c r="K40" s="1"/>
      <c r="L40" s="1"/>
      <c r="M40" s="1"/>
      <c r="N40" s="1"/>
    </row>
    <row r="41" spans="3:14" x14ac:dyDescent="0.5">
      <c r="C41" s="1"/>
      <c r="D41" s="1"/>
      <c r="E41" s="1"/>
      <c r="F41" s="1"/>
      <c r="G41" s="1"/>
      <c r="H41" s="1"/>
      <c r="I41" s="1"/>
      <c r="J41" s="1"/>
      <c r="K41" s="1"/>
      <c r="L41" s="1"/>
      <c r="M41" s="1"/>
      <c r="N41" s="1"/>
    </row>
    <row r="42" spans="3:14" x14ac:dyDescent="0.5">
      <c r="C42" s="1"/>
      <c r="D42" s="1"/>
      <c r="E42" s="1"/>
      <c r="F42" s="1"/>
      <c r="G42" s="1"/>
      <c r="H42" s="1"/>
      <c r="I42" s="1"/>
      <c r="J42" s="1"/>
      <c r="K42" s="1"/>
      <c r="L42" s="1"/>
      <c r="M42" s="1"/>
      <c r="N42" s="1"/>
    </row>
  </sheetData>
  <mergeCells count="1">
    <mergeCell ref="K2:N2"/>
  </mergeCells>
  <pageMargins left="0.70866141732283472" right="0.70866141732283472" top="0.74803149606299213" bottom="0.74803149606299213" header="0.31496062992125984" footer="0.31496062992125984"/>
  <pageSetup paperSize="9" scale="8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N23"/>
  <sheetViews>
    <sheetView zoomScaleNormal="100" workbookViewId="0">
      <selection activeCell="L32" sqref="L32"/>
    </sheetView>
  </sheetViews>
  <sheetFormatPr defaultColWidth="8.77734375" defaultRowHeight="19.8" x14ac:dyDescent="0.5"/>
  <cols>
    <col min="1" max="1" width="4.109375" style="59" customWidth="1"/>
    <col min="2" max="2" width="59.77734375" style="1" customWidth="1"/>
    <col min="3" max="3" width="0.77734375" style="20" customWidth="1"/>
    <col min="4" max="5" width="9.77734375" style="20" customWidth="1"/>
    <col min="6" max="6" width="8.77734375" style="59"/>
    <col min="7" max="7" width="0.77734375" style="59" customWidth="1"/>
    <col min="8" max="9" width="9.77734375" style="20" customWidth="1"/>
    <col min="10" max="10" width="8.77734375" style="59"/>
    <col min="11" max="11" width="0.77734375" style="59" customWidth="1"/>
    <col min="12" max="16384" width="8.77734375" style="59"/>
  </cols>
  <sheetData>
    <row r="2" spans="2:14" x14ac:dyDescent="0.5">
      <c r="C2" s="5"/>
      <c r="D2" s="5"/>
      <c r="E2" s="5"/>
      <c r="H2" s="5"/>
      <c r="I2" s="5"/>
    </row>
    <row r="3" spans="2:14" x14ac:dyDescent="0.5">
      <c r="B3" s="67" t="s">
        <v>60</v>
      </c>
      <c r="N3" s="67" t="s">
        <v>74</v>
      </c>
    </row>
    <row r="4" spans="2:14" x14ac:dyDescent="0.5">
      <c r="N4" s="28" t="s">
        <v>111</v>
      </c>
    </row>
    <row r="5" spans="2:14" x14ac:dyDescent="0.5">
      <c r="C5" s="5"/>
      <c r="D5" s="38" t="str">
        <f>+'P&amp;L'!C3</f>
        <v>1Q</v>
      </c>
      <c r="E5" s="38" t="str">
        <f>+'P&amp;L'!D3</f>
        <v>1Q</v>
      </c>
      <c r="F5" s="38"/>
      <c r="H5" s="38" t="str">
        <f>+'P&amp;L'!G3</f>
        <v>3M</v>
      </c>
      <c r="I5" s="38" t="str">
        <f>+'P&amp;L'!H3</f>
        <v>3M</v>
      </c>
      <c r="J5" s="38"/>
    </row>
    <row r="6" spans="2:14" x14ac:dyDescent="0.5">
      <c r="B6" s="6" t="s">
        <v>111</v>
      </c>
      <c r="C6" s="5"/>
      <c r="D6" s="38" t="s">
        <v>144</v>
      </c>
      <c r="E6" s="38" t="s">
        <v>130</v>
      </c>
      <c r="F6" s="38" t="s">
        <v>48</v>
      </c>
      <c r="H6" s="38" t="s">
        <v>144</v>
      </c>
      <c r="I6" s="38" t="s">
        <v>130</v>
      </c>
      <c r="J6" s="38" t="s">
        <v>48</v>
      </c>
    </row>
    <row r="7" spans="2:14" x14ac:dyDescent="0.3">
      <c r="B7" s="9"/>
      <c r="C7" s="18"/>
      <c r="D7" s="18"/>
      <c r="E7" s="18"/>
      <c r="H7" s="18"/>
      <c r="I7" s="18"/>
    </row>
    <row r="8" spans="2:14" x14ac:dyDescent="0.3">
      <c r="B8" s="39" t="s">
        <v>80</v>
      </c>
      <c r="C8" s="65"/>
      <c r="D8" s="40">
        <f>+'P&amp;L'!C6</f>
        <v>165.5</v>
      </c>
      <c r="E8" s="40">
        <f>+'P&amp;L'!D6</f>
        <v>172.6</v>
      </c>
      <c r="F8" s="75">
        <f>+'P&amp;L'!E6</f>
        <v>-0.04</v>
      </c>
      <c r="H8" s="40">
        <f>+'P&amp;L'!G6</f>
        <v>165.5</v>
      </c>
      <c r="I8" s="40">
        <f>+'P&amp;L'!H6</f>
        <v>172.6</v>
      </c>
      <c r="J8" s="75">
        <f>+'P&amp;L'!I6</f>
        <v>-0.04</v>
      </c>
    </row>
    <row r="9" spans="2:14" x14ac:dyDescent="0.3">
      <c r="B9" s="9" t="s">
        <v>49</v>
      </c>
      <c r="C9" s="17"/>
      <c r="D9" s="17">
        <v>-5.8</v>
      </c>
      <c r="E9" s="17">
        <v>-10.199999999999999</v>
      </c>
      <c r="F9" s="63">
        <v>-0.43</v>
      </c>
      <c r="H9" s="17">
        <v>-5.8</v>
      </c>
      <c r="I9" s="17">
        <v>-10.199999999999999</v>
      </c>
      <c r="J9" s="63">
        <v>-0.43</v>
      </c>
    </row>
    <row r="10" spans="2:14" x14ac:dyDescent="0.3">
      <c r="B10" s="39" t="s">
        <v>44</v>
      </c>
      <c r="C10" s="65"/>
      <c r="D10" s="40">
        <f>+'Key Financials'!C8</f>
        <v>159.69999999999999</v>
      </c>
      <c r="E10" s="40">
        <f>+'Key Financials'!D8</f>
        <v>162.4</v>
      </c>
      <c r="F10" s="75">
        <f>+'Key Financials'!E8</f>
        <v>-0.02</v>
      </c>
      <c r="H10" s="40">
        <f>+'Key Financials'!G8</f>
        <v>159.69999999999999</v>
      </c>
      <c r="I10" s="40">
        <f>+'Key Financials'!H8</f>
        <v>162.4</v>
      </c>
      <c r="J10" s="75">
        <f>+'Key Financials'!I8</f>
        <v>-0.02</v>
      </c>
    </row>
    <row r="11" spans="2:14" x14ac:dyDescent="0.3">
      <c r="B11" s="9" t="s">
        <v>116</v>
      </c>
      <c r="C11" s="17"/>
      <c r="D11" s="17">
        <f>+'P&amp;L'!C7</f>
        <v>-110.4</v>
      </c>
      <c r="E11" s="17">
        <f>+'P&amp;L'!D7</f>
        <v>-97.3</v>
      </c>
      <c r="F11" s="63">
        <f>+'P&amp;L'!E7</f>
        <v>0.13</v>
      </c>
      <c r="H11" s="17">
        <f>+'P&amp;L'!G7</f>
        <v>-110.4</v>
      </c>
      <c r="I11" s="17">
        <f>+'P&amp;L'!H7</f>
        <v>-97.3</v>
      </c>
      <c r="J11" s="63">
        <f>+'P&amp;L'!I7</f>
        <v>0.13</v>
      </c>
    </row>
    <row r="12" spans="2:14" x14ac:dyDescent="0.3">
      <c r="B12" s="39" t="s">
        <v>70</v>
      </c>
      <c r="C12" s="65"/>
      <c r="D12" s="40">
        <f>+D10+D11</f>
        <v>49.299999999999983</v>
      </c>
      <c r="E12" s="40">
        <f>+E10+E11</f>
        <v>65.100000000000009</v>
      </c>
      <c r="F12" s="75">
        <f>+D12/E12-1</f>
        <v>-0.24270353302611403</v>
      </c>
      <c r="H12" s="40">
        <f>+H10+H11</f>
        <v>49.299999999999983</v>
      </c>
      <c r="I12" s="40">
        <f>+I10+I11</f>
        <v>65.100000000000009</v>
      </c>
      <c r="J12" s="75">
        <f>+H12/I12-1</f>
        <v>-0.24270353302611403</v>
      </c>
    </row>
    <row r="13" spans="2:14" x14ac:dyDescent="0.3">
      <c r="B13" s="9" t="s">
        <v>117</v>
      </c>
      <c r="C13" s="17"/>
      <c r="D13" s="17">
        <f>+'P&amp;L'!C8</f>
        <v>-26.3</v>
      </c>
      <c r="E13" s="17">
        <f>+'P&amp;L'!D8</f>
        <v>-26.1</v>
      </c>
      <c r="F13" s="63">
        <f>+'P&amp;L'!E8</f>
        <v>0.01</v>
      </c>
      <c r="H13" s="17">
        <f>+'P&amp;L'!G8</f>
        <v>-26.3</v>
      </c>
      <c r="I13" s="17">
        <f>+'P&amp;L'!H8</f>
        <v>-26.1</v>
      </c>
      <c r="J13" s="63">
        <f>+'P&amp;L'!I8</f>
        <v>0.01</v>
      </c>
    </row>
    <row r="14" spans="2:14" x14ac:dyDescent="0.3">
      <c r="B14" s="39" t="s">
        <v>66</v>
      </c>
      <c r="C14" s="65"/>
      <c r="D14" s="40">
        <f>+'Key Financials'!C14</f>
        <v>23</v>
      </c>
      <c r="E14" s="40">
        <f>+'Key Financials'!D14</f>
        <v>39</v>
      </c>
      <c r="F14" s="75">
        <f>+'Key Financials'!E14</f>
        <v>-0.41000000000000003</v>
      </c>
      <c r="H14" s="40">
        <f>+'Key Financials'!G14</f>
        <v>23</v>
      </c>
      <c r="I14" s="40">
        <f>+'Key Financials'!H14</f>
        <v>39</v>
      </c>
      <c r="J14" s="75">
        <f>+'Key Financials'!I14</f>
        <v>-0.41000000000000003</v>
      </c>
    </row>
    <row r="15" spans="2:14" x14ac:dyDescent="0.3">
      <c r="B15" s="9" t="s">
        <v>49</v>
      </c>
      <c r="C15" s="17"/>
      <c r="D15" s="17">
        <f>-D9</f>
        <v>5.8</v>
      </c>
      <c r="E15" s="17">
        <f>-E9</f>
        <v>10.199999999999999</v>
      </c>
      <c r="F15" s="63">
        <f>+F9</f>
        <v>-0.43</v>
      </c>
      <c r="H15" s="17">
        <f>-H9</f>
        <v>5.8</v>
      </c>
      <c r="I15" s="17">
        <f>-I9</f>
        <v>10.199999999999999</v>
      </c>
      <c r="J15" s="63">
        <f>+J9</f>
        <v>-0.43</v>
      </c>
    </row>
    <row r="16" spans="2:14" x14ac:dyDescent="0.5">
      <c r="B16" s="39" t="s">
        <v>65</v>
      </c>
      <c r="C16" s="65"/>
      <c r="D16" s="40">
        <f>+'P&amp;L'!C9</f>
        <v>28.9</v>
      </c>
      <c r="E16" s="40">
        <f>+'P&amp;L'!D9</f>
        <v>49.3</v>
      </c>
      <c r="F16" s="75">
        <f>+'P&amp;L'!E9</f>
        <v>-0.41000000000000003</v>
      </c>
      <c r="H16" s="40">
        <f>+'P&amp;L'!G9</f>
        <v>28.9</v>
      </c>
      <c r="I16" s="64">
        <f>+'P&amp;L'!H9</f>
        <v>49.3</v>
      </c>
      <c r="J16" s="75">
        <f>+'P&amp;L'!I9</f>
        <v>-0.41000000000000003</v>
      </c>
      <c r="N16" s="67" t="s">
        <v>75</v>
      </c>
    </row>
    <row r="17" spans="2:14" x14ac:dyDescent="0.5">
      <c r="B17" s="9" t="s">
        <v>71</v>
      </c>
      <c r="C17" s="17"/>
      <c r="D17" s="17">
        <f>+'P&amp;L'!C10</f>
        <v>-4.5</v>
      </c>
      <c r="E17" s="17">
        <f>+'P&amp;L'!D10</f>
        <v>-5.2</v>
      </c>
      <c r="F17" s="63">
        <f>+'P&amp;L'!E10</f>
        <v>-0.14000000000000001</v>
      </c>
      <c r="H17" s="17">
        <f>+'P&amp;L'!G10</f>
        <v>-4.5</v>
      </c>
      <c r="I17" s="17">
        <f>+'P&amp;L'!H10</f>
        <v>-5.2</v>
      </c>
      <c r="J17" s="63">
        <f>+'P&amp;L'!I10</f>
        <v>-0.14000000000000001</v>
      </c>
      <c r="N17" s="28" t="s">
        <v>111</v>
      </c>
    </row>
    <row r="18" spans="2:14" x14ac:dyDescent="0.3">
      <c r="B18" s="39" t="s">
        <v>72</v>
      </c>
      <c r="C18" s="65"/>
      <c r="D18" s="40">
        <f>+'P&amp;L'!C11</f>
        <v>24.4</v>
      </c>
      <c r="E18" s="40">
        <f>+'P&amp;L'!D11</f>
        <v>44.1</v>
      </c>
      <c r="F18" s="75">
        <f>+'P&amp;L'!E11</f>
        <v>-0.45</v>
      </c>
      <c r="H18" s="40">
        <f>+'P&amp;L'!G11</f>
        <v>24.4</v>
      </c>
      <c r="I18" s="40">
        <f>+'P&amp;L'!H11</f>
        <v>44.1</v>
      </c>
      <c r="J18" s="75">
        <f>+'P&amp;L'!I11</f>
        <v>-0.45</v>
      </c>
    </row>
    <row r="19" spans="2:14" ht="18.600000000000001" x14ac:dyDescent="0.5">
      <c r="B19" s="57"/>
    </row>
    <row r="23" spans="2:14" ht="18.600000000000001" x14ac:dyDescent="0.5">
      <c r="B23" s="126" t="s">
        <v>137</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2:M26"/>
  <sheetViews>
    <sheetView topLeftCell="A6" zoomScaleNormal="100" workbookViewId="0">
      <selection activeCell="L32" sqref="L32"/>
    </sheetView>
  </sheetViews>
  <sheetFormatPr defaultColWidth="9.21875" defaultRowHeight="18.600000000000001" x14ac:dyDescent="0.5"/>
  <cols>
    <col min="1" max="1" width="4.77734375" style="4" customWidth="1"/>
    <col min="2" max="2" width="45.5546875" style="4" bestFit="1" customWidth="1"/>
    <col min="3" max="3" width="3" style="4" customWidth="1"/>
    <col min="4" max="4" width="10.21875" style="4" customWidth="1"/>
    <col min="5" max="5" width="2.6640625" style="4" customWidth="1"/>
    <col min="6" max="6" width="12.21875" style="4" bestFit="1" customWidth="1"/>
    <col min="7" max="7" width="12.33203125" style="4" bestFit="1" customWidth="1"/>
    <col min="8" max="8" width="10.21875" style="4" customWidth="1"/>
    <col min="9" max="9" width="11.5546875" style="4" customWidth="1"/>
    <col min="10" max="10" width="9.21875" style="4"/>
    <col min="11" max="11" width="11.88671875" style="4" bestFit="1" customWidth="1"/>
    <col min="12" max="16384" width="9.21875" style="4"/>
  </cols>
  <sheetData>
    <row r="2" spans="1:13" ht="19.8" x14ac:dyDescent="0.5">
      <c r="D2" s="5"/>
      <c r="E2" s="5"/>
      <c r="G2" s="5"/>
      <c r="H2" s="5"/>
      <c r="I2" s="5"/>
    </row>
    <row r="3" spans="1:13" ht="19.8" x14ac:dyDescent="0.5">
      <c r="D3" s="80" t="s">
        <v>130</v>
      </c>
      <c r="E3" s="92"/>
      <c r="F3" s="80" t="s">
        <v>141</v>
      </c>
      <c r="G3" s="80" t="s">
        <v>142</v>
      </c>
      <c r="H3" s="80" t="s">
        <v>143</v>
      </c>
      <c r="I3" s="80" t="s">
        <v>144</v>
      </c>
    </row>
    <row r="4" spans="1:13" ht="19.8" x14ac:dyDescent="0.5">
      <c r="B4" s="6" t="s">
        <v>111</v>
      </c>
      <c r="C4" s="6"/>
      <c r="D4" s="80" t="s">
        <v>129</v>
      </c>
      <c r="E4" s="92"/>
      <c r="F4" s="80" t="s">
        <v>145</v>
      </c>
      <c r="G4" s="80" t="s">
        <v>138</v>
      </c>
      <c r="H4" s="80" t="s">
        <v>139</v>
      </c>
      <c r="I4" s="80" t="s">
        <v>140</v>
      </c>
    </row>
    <row r="5" spans="1:13" ht="19.8" x14ac:dyDescent="0.5">
      <c r="B5" s="9" t="s">
        <v>5</v>
      </c>
      <c r="C5" s="9"/>
      <c r="D5" s="17">
        <v>630.9</v>
      </c>
      <c r="E5" s="17"/>
      <c r="F5" s="17">
        <v>630.70000000000005</v>
      </c>
      <c r="G5" s="17"/>
      <c r="H5" s="17"/>
      <c r="I5" s="17"/>
      <c r="K5" s="108"/>
      <c r="M5" s="71"/>
    </row>
    <row r="6" spans="1:13" ht="19.8" x14ac:dyDescent="0.5">
      <c r="B6" s="9" t="s">
        <v>6</v>
      </c>
      <c r="C6" s="9"/>
      <c r="D6" s="17">
        <v>382.1</v>
      </c>
      <c r="E6" s="17"/>
      <c r="F6" s="17">
        <v>387.4</v>
      </c>
      <c r="G6" s="17"/>
      <c r="H6" s="17"/>
      <c r="I6" s="17"/>
      <c r="K6" s="108"/>
      <c r="M6" s="71"/>
    </row>
    <row r="7" spans="1:13" ht="21" x14ac:dyDescent="0.5">
      <c r="A7" s="21"/>
      <c r="B7" s="39" t="s">
        <v>105</v>
      </c>
      <c r="C7" s="39"/>
      <c r="D7" s="40">
        <v>1013</v>
      </c>
      <c r="E7" s="65"/>
      <c r="F7" s="40">
        <v>1018.1</v>
      </c>
      <c r="G7" s="40"/>
      <c r="H7" s="40"/>
      <c r="I7" s="40"/>
      <c r="K7" s="108"/>
      <c r="M7" s="71"/>
    </row>
    <row r="8" spans="1:13" ht="19.8" x14ac:dyDescent="0.5">
      <c r="B8" s="9"/>
      <c r="C8" s="9"/>
      <c r="D8" s="17"/>
      <c r="E8" s="17"/>
      <c r="F8" s="17"/>
      <c r="G8" s="17"/>
      <c r="H8" s="17"/>
      <c r="I8" s="17"/>
      <c r="K8" s="108"/>
      <c r="M8" s="71"/>
    </row>
    <row r="9" spans="1:13" ht="21" x14ac:dyDescent="0.5">
      <c r="A9" s="21"/>
      <c r="B9" s="39" t="s">
        <v>106</v>
      </c>
      <c r="C9" s="39"/>
      <c r="D9" s="40">
        <v>-471.1</v>
      </c>
      <c r="E9" s="65"/>
      <c r="F9" s="40">
        <v>-475.1</v>
      </c>
      <c r="G9" s="40"/>
      <c r="H9" s="40"/>
      <c r="I9" s="40"/>
      <c r="K9" s="108"/>
      <c r="M9" s="71"/>
    </row>
    <row r="10" spans="1:13" ht="19.8" x14ac:dyDescent="0.5">
      <c r="B10" s="9"/>
      <c r="C10" s="9"/>
      <c r="D10" s="17"/>
      <c r="E10" s="17"/>
      <c r="F10" s="17"/>
      <c r="G10" s="17"/>
      <c r="H10" s="17"/>
      <c r="I10" s="17"/>
      <c r="K10" s="108"/>
      <c r="M10" s="71"/>
    </row>
    <row r="11" spans="1:13" ht="19.8" x14ac:dyDescent="0.5">
      <c r="B11" s="39" t="s">
        <v>7</v>
      </c>
      <c r="C11" s="39"/>
      <c r="D11" s="40">
        <v>23.2</v>
      </c>
      <c r="E11" s="65"/>
      <c r="F11" s="40">
        <v>23.2</v>
      </c>
      <c r="G11" s="40"/>
      <c r="H11" s="40"/>
      <c r="I11" s="40"/>
      <c r="K11" s="108"/>
      <c r="M11" s="71"/>
    </row>
    <row r="12" spans="1:13" ht="19.8" x14ac:dyDescent="0.5">
      <c r="B12" s="9"/>
      <c r="C12" s="9"/>
      <c r="D12" s="17"/>
      <c r="E12" s="17"/>
      <c r="F12" s="17"/>
      <c r="G12" s="17"/>
      <c r="H12" s="17"/>
      <c r="I12" s="17"/>
      <c r="K12" s="108"/>
      <c r="M12" s="71"/>
    </row>
    <row r="13" spans="1:13" ht="19.8" x14ac:dyDescent="0.5">
      <c r="A13" s="21"/>
      <c r="B13" s="39" t="s">
        <v>8</v>
      </c>
      <c r="C13" s="39"/>
      <c r="D13" s="40">
        <v>-21.7</v>
      </c>
      <c r="E13" s="65"/>
      <c r="F13" s="40">
        <v>-18.5</v>
      </c>
      <c r="G13" s="40"/>
      <c r="H13" s="40"/>
      <c r="I13" s="40"/>
      <c r="K13" s="108"/>
      <c r="M13" s="71"/>
    </row>
    <row r="14" spans="1:13" ht="19.8" x14ac:dyDescent="0.5">
      <c r="B14" s="9"/>
      <c r="C14" s="9"/>
      <c r="D14" s="17"/>
      <c r="E14" s="17"/>
      <c r="F14" s="17"/>
      <c r="G14" s="17"/>
      <c r="H14" s="17"/>
      <c r="I14" s="17"/>
      <c r="K14" s="108"/>
      <c r="M14" s="71"/>
    </row>
    <row r="15" spans="1:13" ht="19.8" x14ac:dyDescent="0.5">
      <c r="B15" s="39" t="s">
        <v>76</v>
      </c>
      <c r="C15" s="39"/>
      <c r="D15" s="40">
        <v>0</v>
      </c>
      <c r="E15" s="65"/>
      <c r="F15" s="40">
        <v>0</v>
      </c>
      <c r="G15" s="40"/>
      <c r="H15" s="40"/>
      <c r="I15" s="40"/>
      <c r="K15" s="108"/>
      <c r="M15" s="71"/>
    </row>
    <row r="16" spans="1:13" ht="19.8" x14ac:dyDescent="0.5">
      <c r="B16" s="9" t="s">
        <v>9</v>
      </c>
      <c r="C16" s="9"/>
      <c r="D16" s="17">
        <v>-382.7</v>
      </c>
      <c r="E16" s="17"/>
      <c r="F16" s="17">
        <v>-378.8</v>
      </c>
      <c r="G16" s="17"/>
      <c r="H16" s="17"/>
      <c r="I16" s="17"/>
      <c r="K16" s="108"/>
      <c r="M16" s="71"/>
    </row>
    <row r="17" spans="1:13" ht="19.8" x14ac:dyDescent="0.5">
      <c r="B17" s="99" t="s">
        <v>94</v>
      </c>
      <c r="C17" s="9"/>
      <c r="D17" s="17">
        <v>5.5</v>
      </c>
      <c r="E17" s="17"/>
      <c r="F17" s="17">
        <v>5.2</v>
      </c>
      <c r="G17" s="17"/>
      <c r="H17" s="17"/>
      <c r="I17" s="17"/>
      <c r="K17" s="108"/>
      <c r="M17" s="71"/>
    </row>
    <row r="18" spans="1:13" ht="19.8" x14ac:dyDescent="0.5">
      <c r="B18" s="9" t="s">
        <v>10</v>
      </c>
      <c r="C18" s="9"/>
      <c r="D18" s="17">
        <v>81.8</v>
      </c>
      <c r="E18" s="17"/>
      <c r="F18" s="17">
        <v>73</v>
      </c>
      <c r="G18" s="17"/>
      <c r="H18" s="17"/>
      <c r="I18" s="17"/>
      <c r="K18" s="108"/>
      <c r="M18" s="71"/>
    </row>
    <row r="19" spans="1:13" ht="19.8" x14ac:dyDescent="0.5">
      <c r="A19" s="21"/>
      <c r="B19" s="39" t="s">
        <v>58</v>
      </c>
      <c r="C19" s="39"/>
      <c r="D19" s="40">
        <v>-295.5</v>
      </c>
      <c r="E19" s="65"/>
      <c r="F19" s="40">
        <v>-300.60000000000002</v>
      </c>
      <c r="G19" s="40"/>
      <c r="H19" s="40"/>
      <c r="I19" s="40"/>
      <c r="K19" s="108"/>
      <c r="M19" s="71"/>
    </row>
    <row r="20" spans="1:13" ht="19.8" x14ac:dyDescent="0.5">
      <c r="A20" s="21"/>
      <c r="B20" s="22"/>
      <c r="C20" s="22"/>
      <c r="D20" s="65"/>
      <c r="E20" s="65"/>
      <c r="F20" s="65"/>
      <c r="G20" s="65"/>
      <c r="H20" s="65"/>
      <c r="I20" s="65"/>
      <c r="K20" s="108"/>
      <c r="M20" s="71"/>
    </row>
    <row r="21" spans="1:13" ht="19.8" x14ac:dyDescent="0.5">
      <c r="B21" s="39" t="s">
        <v>11</v>
      </c>
      <c r="C21" s="39"/>
      <c r="D21" s="40">
        <v>247.9</v>
      </c>
      <c r="E21" s="65"/>
      <c r="F21" s="40">
        <v>247.1</v>
      </c>
      <c r="G21" s="40"/>
      <c r="H21" s="40"/>
      <c r="I21" s="40"/>
      <c r="K21" s="108"/>
      <c r="M21" s="71"/>
    </row>
    <row r="22" spans="1:13" ht="19.8" x14ac:dyDescent="0.5">
      <c r="B22" s="9"/>
      <c r="C22" s="9"/>
    </row>
    <row r="23" spans="1:13" x14ac:dyDescent="0.5">
      <c r="B23" s="110" t="s">
        <v>107</v>
      </c>
    </row>
    <row r="24" spans="1:13" x14ac:dyDescent="0.5">
      <c r="B24" s="110" t="s">
        <v>108</v>
      </c>
    </row>
    <row r="26" spans="1:13" x14ac:dyDescent="0.5">
      <c r="B26" s="126" t="s">
        <v>137</v>
      </c>
    </row>
  </sheetData>
  <pageMargins left="0.70866141732283472" right="0.70866141732283472" top="0.74803149606299213" bottom="0.74803149606299213"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N28"/>
  <sheetViews>
    <sheetView zoomScale="90" zoomScaleNormal="90" workbookViewId="0">
      <selection activeCell="L32" sqref="L32"/>
    </sheetView>
  </sheetViews>
  <sheetFormatPr defaultColWidth="9.21875" defaultRowHeight="18.600000000000001" x14ac:dyDescent="0.5"/>
  <cols>
    <col min="1" max="1" width="5.21875" style="4" customWidth="1"/>
    <col min="2" max="2" width="59.77734375" style="4" customWidth="1"/>
    <col min="3" max="3" width="11.109375" style="4" bestFit="1" customWidth="1"/>
    <col min="4" max="4" width="8.77734375" style="4" bestFit="1" customWidth="1"/>
    <col min="5" max="5" width="3.5546875" style="4" customWidth="1"/>
    <col min="6" max="7" width="8.77734375" style="4" bestFit="1" customWidth="1"/>
    <col min="8" max="8" width="3.33203125" style="4" customWidth="1"/>
    <col min="9" max="9" width="8.77734375" style="4" bestFit="1" customWidth="1"/>
    <col min="10" max="10" width="8.77734375" style="4" customWidth="1"/>
    <col min="11" max="11" width="8.21875" style="4" customWidth="1"/>
    <col min="12" max="12" width="10.77734375" style="4" customWidth="1"/>
    <col min="13" max="13" width="3.77734375" style="4" customWidth="1"/>
    <col min="14" max="16384" width="9.21875" style="4"/>
  </cols>
  <sheetData>
    <row r="1" spans="1:14" ht="26.4" x14ac:dyDescent="0.65">
      <c r="F1" s="129"/>
      <c r="G1" s="129"/>
      <c r="H1" s="129"/>
      <c r="I1" s="129"/>
    </row>
    <row r="2" spans="1:14" ht="19.8" x14ac:dyDescent="0.5">
      <c r="C2" s="5"/>
      <c r="D2" s="5"/>
      <c r="F2" s="5"/>
      <c r="G2" s="5"/>
      <c r="I2" s="128"/>
      <c r="J2" s="128"/>
      <c r="K2" s="128"/>
      <c r="L2" s="128"/>
    </row>
    <row r="3" spans="1:14" ht="19.8" x14ac:dyDescent="0.5">
      <c r="C3" s="38" t="s">
        <v>46</v>
      </c>
      <c r="D3" s="38" t="s">
        <v>46</v>
      </c>
      <c r="E3" s="10"/>
      <c r="F3" s="38" t="s">
        <v>146</v>
      </c>
      <c r="G3" s="38" t="s">
        <v>146</v>
      </c>
      <c r="H3" s="10"/>
      <c r="I3" s="38" t="s">
        <v>46</v>
      </c>
      <c r="J3" s="38" t="s">
        <v>45</v>
      </c>
      <c r="K3" s="38" t="s">
        <v>47</v>
      </c>
      <c r="L3" s="38" t="s">
        <v>144</v>
      </c>
    </row>
    <row r="4" spans="1:14" ht="19.8" x14ac:dyDescent="0.5">
      <c r="B4" s="6" t="s">
        <v>111</v>
      </c>
      <c r="C4" s="38" t="s">
        <v>144</v>
      </c>
      <c r="D4" s="38" t="s">
        <v>130</v>
      </c>
      <c r="E4" s="10"/>
      <c r="F4" s="38" t="s">
        <v>144</v>
      </c>
      <c r="G4" s="38" t="s">
        <v>130</v>
      </c>
      <c r="H4" s="10"/>
      <c r="I4" s="80" t="s">
        <v>145</v>
      </c>
      <c r="J4" s="80" t="s">
        <v>138</v>
      </c>
      <c r="K4" s="80" t="s">
        <v>139</v>
      </c>
      <c r="L4" s="80" t="s">
        <v>140</v>
      </c>
    </row>
    <row r="5" spans="1:14" ht="19.8" x14ac:dyDescent="0.5">
      <c r="B5" s="6"/>
      <c r="C5" s="5"/>
      <c r="D5" s="5"/>
      <c r="E5" s="5"/>
      <c r="I5" s="5"/>
      <c r="J5" s="5"/>
      <c r="K5" s="5"/>
      <c r="L5" s="5"/>
    </row>
    <row r="6" spans="1:14" ht="19.8" x14ac:dyDescent="0.5">
      <c r="A6" s="1"/>
      <c r="B6" s="39" t="s">
        <v>65</v>
      </c>
      <c r="C6" s="41">
        <v>28.9</v>
      </c>
      <c r="D6" s="41">
        <v>49.3</v>
      </c>
      <c r="E6" s="10"/>
      <c r="F6" s="41">
        <v>28.9</v>
      </c>
      <c r="G6" s="41">
        <v>49.3</v>
      </c>
      <c r="H6" s="10"/>
      <c r="I6" s="41">
        <f>+C6</f>
        <v>28.9</v>
      </c>
      <c r="J6" s="41"/>
      <c r="K6" s="41"/>
      <c r="L6" s="41"/>
      <c r="N6" s="71"/>
    </row>
    <row r="7" spans="1:14" ht="19.8" x14ac:dyDescent="0.5">
      <c r="A7" s="1"/>
      <c r="B7" s="9" t="s">
        <v>71</v>
      </c>
      <c r="C7" s="10">
        <v>-4.5</v>
      </c>
      <c r="D7" s="10">
        <v>-5.2</v>
      </c>
      <c r="E7" s="10"/>
      <c r="F7" s="10">
        <v>-4.5</v>
      </c>
      <c r="G7" s="10">
        <v>-5.2</v>
      </c>
      <c r="H7" s="10"/>
      <c r="I7" s="10">
        <f t="shared" ref="I7:I24" si="0">+C7</f>
        <v>-4.5</v>
      </c>
      <c r="J7" s="10"/>
      <c r="K7" s="10"/>
      <c r="L7" s="10"/>
      <c r="N7" s="71"/>
    </row>
    <row r="8" spans="1:14" ht="19.8" x14ac:dyDescent="0.5">
      <c r="A8" s="1"/>
      <c r="B8" s="9" t="s">
        <v>150</v>
      </c>
      <c r="C8" s="10">
        <v>2.4</v>
      </c>
      <c r="D8" s="10">
        <v>6.7</v>
      </c>
      <c r="E8" s="10"/>
      <c r="F8" s="10">
        <v>2.4</v>
      </c>
      <c r="G8" s="10">
        <v>6.7</v>
      </c>
      <c r="H8" s="10"/>
      <c r="I8" s="10">
        <f t="shared" si="0"/>
        <v>2.4</v>
      </c>
      <c r="J8" s="10"/>
      <c r="K8" s="10"/>
      <c r="L8" s="10"/>
      <c r="N8" s="71"/>
    </row>
    <row r="9" spans="1:14" ht="19.8" x14ac:dyDescent="0.5">
      <c r="A9" s="1"/>
      <c r="B9" s="9" t="s">
        <v>31</v>
      </c>
      <c r="C9" s="10">
        <v>2.5</v>
      </c>
      <c r="D9" s="10">
        <v>-15.3</v>
      </c>
      <c r="E9" s="10"/>
      <c r="F9" s="10">
        <v>2.5</v>
      </c>
      <c r="G9" s="10">
        <v>-15.3</v>
      </c>
      <c r="H9" s="10"/>
      <c r="I9" s="10">
        <f t="shared" si="0"/>
        <v>2.5</v>
      </c>
      <c r="J9" s="10"/>
      <c r="K9" s="10"/>
      <c r="L9" s="10"/>
      <c r="N9" s="71"/>
    </row>
    <row r="10" spans="1:14" ht="19.8" x14ac:dyDescent="0.5">
      <c r="A10" s="12"/>
      <c r="B10" s="9" t="s">
        <v>43</v>
      </c>
      <c r="C10" s="10">
        <v>-4.3</v>
      </c>
      <c r="D10" s="10">
        <v>-11.6</v>
      </c>
      <c r="E10" s="10"/>
      <c r="F10" s="10">
        <v>-4.3</v>
      </c>
      <c r="G10" s="10">
        <v>-11.6</v>
      </c>
      <c r="H10" s="10"/>
      <c r="I10" s="10">
        <f t="shared" si="0"/>
        <v>-4.3</v>
      </c>
      <c r="J10" s="10"/>
      <c r="K10" s="10"/>
      <c r="L10" s="10"/>
      <c r="N10" s="71"/>
    </row>
    <row r="11" spans="1:14" ht="19.8" x14ac:dyDescent="0.5">
      <c r="A11" s="1"/>
      <c r="B11" s="39" t="s">
        <v>32</v>
      </c>
      <c r="C11" s="41">
        <v>25</v>
      </c>
      <c r="D11" s="41">
        <v>23.9</v>
      </c>
      <c r="E11" s="10"/>
      <c r="F11" s="41">
        <v>25</v>
      </c>
      <c r="G11" s="41">
        <v>23.9</v>
      </c>
      <c r="H11" s="10"/>
      <c r="I11" s="41">
        <f t="shared" si="0"/>
        <v>25</v>
      </c>
      <c r="J11" s="41"/>
      <c r="K11" s="41"/>
      <c r="L11" s="41"/>
      <c r="N11" s="71"/>
    </row>
    <row r="12" spans="1:14" ht="19.8" x14ac:dyDescent="0.5">
      <c r="A12" s="1"/>
      <c r="B12" s="39" t="s">
        <v>33</v>
      </c>
      <c r="C12" s="41">
        <v>-18</v>
      </c>
      <c r="D12" s="41">
        <v>-15.5</v>
      </c>
      <c r="E12" s="10"/>
      <c r="F12" s="41">
        <v>-18</v>
      </c>
      <c r="G12" s="41">
        <v>-15.5</v>
      </c>
      <c r="H12" s="10"/>
      <c r="I12" s="41">
        <f t="shared" si="0"/>
        <v>-18</v>
      </c>
      <c r="J12" s="41"/>
      <c r="K12" s="41"/>
      <c r="L12" s="41"/>
      <c r="N12" s="71"/>
    </row>
    <row r="13" spans="1:14" ht="19.8" x14ac:dyDescent="0.5">
      <c r="A13" s="1"/>
      <c r="B13" s="39" t="s">
        <v>34</v>
      </c>
      <c r="C13" s="41">
        <v>7</v>
      </c>
      <c r="D13" s="41">
        <v>8.4</v>
      </c>
      <c r="E13" s="10"/>
      <c r="F13" s="41">
        <v>7</v>
      </c>
      <c r="G13" s="41">
        <v>8.4</v>
      </c>
      <c r="H13" s="10"/>
      <c r="I13" s="41">
        <f t="shared" si="0"/>
        <v>7</v>
      </c>
      <c r="J13" s="41"/>
      <c r="K13" s="41"/>
      <c r="L13" s="41"/>
      <c r="N13" s="71"/>
    </row>
    <row r="14" spans="1:14" ht="19.8" x14ac:dyDescent="0.5">
      <c r="A14" s="1"/>
      <c r="B14" s="99" t="s">
        <v>102</v>
      </c>
      <c r="C14" s="10">
        <v>-5.3</v>
      </c>
      <c r="D14" s="10">
        <v>-10.4</v>
      </c>
      <c r="E14" s="10"/>
      <c r="F14" s="10">
        <v>-5.3</v>
      </c>
      <c r="G14" s="10">
        <v>-10.4</v>
      </c>
      <c r="H14" s="10"/>
      <c r="I14" s="10">
        <f t="shared" si="0"/>
        <v>-5.3</v>
      </c>
      <c r="J14" s="10"/>
      <c r="K14" s="10"/>
      <c r="L14" s="10"/>
      <c r="N14" s="71"/>
    </row>
    <row r="15" spans="1:14" ht="19.8" x14ac:dyDescent="0.5">
      <c r="A15" s="1"/>
      <c r="B15" s="99" t="s">
        <v>110</v>
      </c>
      <c r="C15" s="10">
        <v>0</v>
      </c>
      <c r="D15" s="10">
        <v>-0.5</v>
      </c>
      <c r="E15" s="10"/>
      <c r="F15" s="10">
        <v>0</v>
      </c>
      <c r="G15" s="10">
        <v>-0.5</v>
      </c>
      <c r="H15" s="10"/>
      <c r="I15" s="10">
        <f t="shared" si="0"/>
        <v>0</v>
      </c>
      <c r="J15" s="10"/>
      <c r="K15" s="10"/>
      <c r="L15" s="10"/>
      <c r="N15" s="71"/>
    </row>
    <row r="16" spans="1:14" ht="19.8" x14ac:dyDescent="0.5">
      <c r="A16" s="12"/>
      <c r="B16" s="9" t="s">
        <v>35</v>
      </c>
      <c r="C16" s="10">
        <v>-0.7</v>
      </c>
      <c r="D16" s="10">
        <v>-0.7</v>
      </c>
      <c r="E16" s="10"/>
      <c r="F16" s="10">
        <v>-0.7</v>
      </c>
      <c r="G16" s="10">
        <v>-0.7</v>
      </c>
      <c r="H16" s="10"/>
      <c r="I16" s="10">
        <f t="shared" si="0"/>
        <v>-0.7</v>
      </c>
      <c r="J16" s="10"/>
      <c r="K16" s="10"/>
      <c r="L16" s="10"/>
      <c r="N16" s="71"/>
    </row>
    <row r="17" spans="1:14" ht="19.8" x14ac:dyDescent="0.5">
      <c r="A17" s="24"/>
      <c r="B17" s="9" t="s">
        <v>36</v>
      </c>
      <c r="C17" s="10">
        <v>-10</v>
      </c>
      <c r="D17" s="10">
        <v>-21.4</v>
      </c>
      <c r="E17" s="10"/>
      <c r="F17" s="10">
        <v>-10</v>
      </c>
      <c r="G17" s="10">
        <v>-21.4</v>
      </c>
      <c r="H17" s="10"/>
      <c r="I17" s="10">
        <f t="shared" si="0"/>
        <v>-10</v>
      </c>
      <c r="J17" s="10"/>
      <c r="K17" s="10"/>
      <c r="L17" s="10"/>
      <c r="N17" s="71"/>
    </row>
    <row r="18" spans="1:14" ht="19.8" x14ac:dyDescent="0.5">
      <c r="A18" s="1"/>
      <c r="B18" s="39" t="s">
        <v>37</v>
      </c>
      <c r="C18" s="41">
        <v>-16.100000000000001</v>
      </c>
      <c r="D18" s="41">
        <v>-33</v>
      </c>
      <c r="E18" s="10"/>
      <c r="F18" s="41">
        <v>-16.100000000000001</v>
      </c>
      <c r="G18" s="41">
        <v>-33</v>
      </c>
      <c r="H18" s="10"/>
      <c r="I18" s="41">
        <f t="shared" si="0"/>
        <v>-16.100000000000001</v>
      </c>
      <c r="J18" s="41"/>
      <c r="K18" s="41"/>
      <c r="L18" s="41"/>
      <c r="N18" s="71"/>
    </row>
    <row r="19" spans="1:14" ht="7.95" customHeight="1" x14ac:dyDescent="0.5">
      <c r="A19" s="1"/>
      <c r="B19" s="25"/>
      <c r="C19" s="23"/>
      <c r="D19" s="23"/>
      <c r="E19" s="10"/>
      <c r="F19" s="23"/>
      <c r="G19" s="23"/>
      <c r="H19" s="10"/>
      <c r="I19" s="23">
        <f t="shared" si="0"/>
        <v>0</v>
      </c>
      <c r="J19" s="23"/>
      <c r="K19" s="23"/>
      <c r="L19" s="23"/>
      <c r="N19" s="71"/>
    </row>
    <row r="20" spans="1:14" ht="19.8" x14ac:dyDescent="0.5">
      <c r="A20" s="1"/>
      <c r="B20" s="39" t="s">
        <v>38</v>
      </c>
      <c r="C20" s="41">
        <v>-9.1</v>
      </c>
      <c r="D20" s="41">
        <v>-24.6</v>
      </c>
      <c r="E20" s="10"/>
      <c r="F20" s="41">
        <v>-9.1</v>
      </c>
      <c r="G20" s="41">
        <v>-24.6</v>
      </c>
      <c r="H20" s="10"/>
      <c r="I20" s="41">
        <f t="shared" si="0"/>
        <v>-9.1</v>
      </c>
      <c r="J20" s="41"/>
      <c r="K20" s="41"/>
      <c r="L20" s="41"/>
      <c r="N20" s="71"/>
    </row>
    <row r="21" spans="1:14" ht="39.6" x14ac:dyDescent="0.5">
      <c r="A21" s="1"/>
      <c r="B21" s="82" t="s">
        <v>63</v>
      </c>
      <c r="C21" s="87">
        <v>81.8</v>
      </c>
      <c r="D21" s="87">
        <v>76.900000000000006</v>
      </c>
      <c r="E21" s="97"/>
      <c r="F21" s="87">
        <v>81.8</v>
      </c>
      <c r="G21" s="87">
        <v>76.900000000000006</v>
      </c>
      <c r="H21" s="10"/>
      <c r="I21" s="10">
        <f t="shared" si="0"/>
        <v>81.8</v>
      </c>
      <c r="J21" s="10"/>
      <c r="K21" s="10"/>
      <c r="L21" s="10"/>
      <c r="N21" s="71"/>
    </row>
    <row r="22" spans="1:14" ht="19.8" x14ac:dyDescent="0.5">
      <c r="A22" s="12"/>
      <c r="B22" s="9" t="s">
        <v>39</v>
      </c>
      <c r="C22" s="87">
        <v>0</v>
      </c>
      <c r="D22" s="87">
        <v>0</v>
      </c>
      <c r="E22" s="97"/>
      <c r="F22" s="87">
        <v>0</v>
      </c>
      <c r="G22" s="87">
        <v>0</v>
      </c>
      <c r="H22" s="10"/>
      <c r="I22" s="10">
        <f t="shared" si="0"/>
        <v>0</v>
      </c>
      <c r="J22" s="10"/>
      <c r="K22" s="10"/>
      <c r="L22" s="10"/>
      <c r="N22" s="71"/>
    </row>
    <row r="23" spans="1:14" ht="19.8" x14ac:dyDescent="0.5">
      <c r="A23" s="12"/>
      <c r="B23" s="9" t="s">
        <v>40</v>
      </c>
      <c r="C23" s="87">
        <v>0.4</v>
      </c>
      <c r="D23" s="87">
        <v>-1</v>
      </c>
      <c r="E23" s="97"/>
      <c r="F23" s="87">
        <v>0.4</v>
      </c>
      <c r="G23" s="87">
        <v>-1</v>
      </c>
      <c r="H23" s="10"/>
      <c r="I23" s="10">
        <f t="shared" si="0"/>
        <v>0.4</v>
      </c>
      <c r="J23" s="10"/>
      <c r="K23" s="10"/>
      <c r="L23" s="10"/>
      <c r="N23" s="71"/>
    </row>
    <row r="24" spans="1:14" ht="39.6" x14ac:dyDescent="0.5">
      <c r="A24" s="1"/>
      <c r="B24" s="115" t="s">
        <v>64</v>
      </c>
      <c r="C24" s="98">
        <v>73</v>
      </c>
      <c r="D24" s="98">
        <v>51.3</v>
      </c>
      <c r="E24" s="97"/>
      <c r="F24" s="98">
        <v>73</v>
      </c>
      <c r="G24" s="98">
        <v>51.3</v>
      </c>
      <c r="H24" s="10"/>
      <c r="I24" s="41">
        <f t="shared" si="0"/>
        <v>73</v>
      </c>
      <c r="J24" s="41"/>
      <c r="K24" s="41"/>
      <c r="L24" s="41"/>
      <c r="N24" s="71"/>
    </row>
    <row r="25" spans="1:14" ht="19.8" x14ac:dyDescent="0.5">
      <c r="B25" s="9"/>
      <c r="C25" s="49"/>
      <c r="D25" s="49"/>
      <c r="F25" s="49"/>
      <c r="G25" s="49"/>
      <c r="I25" s="49"/>
      <c r="J25" s="49"/>
      <c r="K25" s="49"/>
    </row>
    <row r="26" spans="1:14" ht="19.8" x14ac:dyDescent="0.5">
      <c r="B26" s="9"/>
    </row>
    <row r="27" spans="1:14" ht="19.8" x14ac:dyDescent="0.5">
      <c r="B27" s="9"/>
    </row>
    <row r="28" spans="1:14" x14ac:dyDescent="0.5">
      <c r="B28" s="126" t="s">
        <v>137</v>
      </c>
    </row>
  </sheetData>
  <mergeCells count="2">
    <mergeCell ref="F1:I1"/>
    <mergeCell ref="I2:L2"/>
  </mergeCells>
  <pageMargins left="0.70866141732283472" right="0.70866141732283472" top="0.74803149606299213" bottom="0.74803149606299213" header="0.31496062992125984" footer="0.31496062992125984"/>
  <pageSetup paperSize="9" scale="7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pageSetUpPr fitToPage="1"/>
  </sheetPr>
  <dimension ref="B3:G13"/>
  <sheetViews>
    <sheetView zoomScale="90" zoomScaleNormal="90" workbookViewId="0">
      <selection activeCell="L32" sqref="L32"/>
    </sheetView>
  </sheetViews>
  <sheetFormatPr defaultColWidth="9.21875" defaultRowHeight="18.600000000000001" x14ac:dyDescent="0.5"/>
  <cols>
    <col min="1" max="1" width="4.5546875" style="4" customWidth="1"/>
    <col min="2" max="2" width="65.44140625" style="4" customWidth="1"/>
    <col min="3" max="4" width="10.21875" style="4" bestFit="1" customWidth="1"/>
    <col min="5" max="5" width="4.5546875" style="4" customWidth="1"/>
    <col min="6" max="7" width="10.21875" style="4" bestFit="1" customWidth="1"/>
    <col min="8" max="16384" width="9.21875" style="4"/>
  </cols>
  <sheetData>
    <row r="3" spans="2:7" ht="19.8" x14ac:dyDescent="0.5">
      <c r="C3" s="38" t="s">
        <v>46</v>
      </c>
      <c r="D3" s="38" t="s">
        <v>46</v>
      </c>
      <c r="F3" s="38" t="s">
        <v>146</v>
      </c>
      <c r="G3" s="38" t="s">
        <v>146</v>
      </c>
    </row>
    <row r="4" spans="2:7" ht="19.8" x14ac:dyDescent="0.5">
      <c r="B4" s="6" t="s">
        <v>111</v>
      </c>
      <c r="C4" s="38" t="s">
        <v>144</v>
      </c>
      <c r="D4" s="38" t="s">
        <v>130</v>
      </c>
      <c r="F4" s="38" t="s">
        <v>144</v>
      </c>
      <c r="G4" s="38" t="s">
        <v>130</v>
      </c>
    </row>
    <row r="5" spans="2:7" ht="19.8" x14ac:dyDescent="0.5">
      <c r="B5" s="6"/>
      <c r="C5" s="5"/>
      <c r="D5" s="5"/>
      <c r="F5" s="5"/>
      <c r="G5" s="5"/>
    </row>
    <row r="6" spans="2:7" ht="19.8" x14ac:dyDescent="0.5">
      <c r="B6" s="94" t="s">
        <v>118</v>
      </c>
      <c r="C6" s="118">
        <v>-4500</v>
      </c>
      <c r="D6" s="118">
        <v>-4800</v>
      </c>
      <c r="E6" s="119"/>
      <c r="F6" s="118">
        <v>-4500</v>
      </c>
      <c r="G6" s="118">
        <v>-4800</v>
      </c>
    </row>
    <row r="7" spans="2:7" ht="19.8" x14ac:dyDescent="0.5">
      <c r="B7" s="94" t="s">
        <v>109</v>
      </c>
      <c r="C7" s="118">
        <v>0</v>
      </c>
      <c r="D7" s="118">
        <v>-300</v>
      </c>
      <c r="E7" s="94"/>
      <c r="F7" s="118">
        <v>0</v>
      </c>
      <c r="G7" s="118">
        <v>-300</v>
      </c>
    </row>
    <row r="8" spans="2:7" ht="19.8" x14ac:dyDescent="0.5">
      <c r="B8" s="42" t="s">
        <v>71</v>
      </c>
      <c r="C8" s="120">
        <v>-4500</v>
      </c>
      <c r="D8" s="120">
        <v>-5100</v>
      </c>
      <c r="E8" s="94"/>
      <c r="F8" s="120">
        <v>-4500</v>
      </c>
      <c r="G8" s="120">
        <v>-5200</v>
      </c>
    </row>
    <row r="13" spans="2:7" x14ac:dyDescent="0.5">
      <c r="B13" s="126" t="s">
        <v>137</v>
      </c>
    </row>
  </sheetData>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B2:I21"/>
  <sheetViews>
    <sheetView zoomScale="85" zoomScaleNormal="85" workbookViewId="0">
      <selection activeCell="L32" sqref="L32"/>
    </sheetView>
  </sheetViews>
  <sheetFormatPr defaultColWidth="9.21875" defaultRowHeight="18.600000000000001" x14ac:dyDescent="0.5"/>
  <cols>
    <col min="1" max="1" width="4.21875" style="4" customWidth="1"/>
    <col min="2" max="2" width="90.21875" style="4" customWidth="1"/>
    <col min="3" max="3" width="11.77734375" style="4" bestFit="1" customWidth="1"/>
    <col min="4" max="4" width="12.21875" style="4" bestFit="1" customWidth="1"/>
    <col min="5" max="5" width="10.44140625" style="4" bestFit="1" customWidth="1"/>
    <col min="6" max="6" width="4.21875" style="4" customWidth="1"/>
    <col min="7" max="7" width="12.21875" style="4" bestFit="1" customWidth="1"/>
    <col min="8" max="8" width="11.77734375" style="4" bestFit="1" customWidth="1"/>
    <col min="9" max="9" width="10.44140625" style="4" bestFit="1" customWidth="1"/>
    <col min="10" max="16384" width="9.21875" style="4"/>
  </cols>
  <sheetData>
    <row r="2" spans="2:9" ht="19.8" x14ac:dyDescent="0.5">
      <c r="C2" s="5"/>
      <c r="D2" s="5"/>
      <c r="E2" s="5"/>
      <c r="G2" s="5"/>
      <c r="H2" s="5"/>
      <c r="I2" s="5"/>
    </row>
    <row r="3" spans="2:9" ht="19.8" x14ac:dyDescent="0.5">
      <c r="C3" s="38" t="s">
        <v>46</v>
      </c>
      <c r="D3" s="38" t="s">
        <v>46</v>
      </c>
      <c r="E3" s="38" t="s">
        <v>30</v>
      </c>
      <c r="G3" s="38" t="s">
        <v>146</v>
      </c>
      <c r="H3" s="38" t="s">
        <v>146</v>
      </c>
      <c r="I3" s="38" t="s">
        <v>30</v>
      </c>
    </row>
    <row r="4" spans="2:9" ht="19.8" x14ac:dyDescent="0.5">
      <c r="B4" s="6" t="s">
        <v>111</v>
      </c>
      <c r="C4" s="38" t="s">
        <v>144</v>
      </c>
      <c r="D4" s="38" t="s">
        <v>130</v>
      </c>
      <c r="E4" s="38"/>
      <c r="G4" s="38" t="s">
        <v>144</v>
      </c>
      <c r="H4" s="38" t="s">
        <v>130</v>
      </c>
      <c r="I4" s="38"/>
    </row>
    <row r="5" spans="2:9" ht="19.8" x14ac:dyDescent="0.5">
      <c r="C5" s="26"/>
      <c r="D5" s="26"/>
      <c r="E5" s="26"/>
      <c r="F5" s="27"/>
      <c r="G5" s="26"/>
      <c r="H5" s="26"/>
      <c r="I5" s="26"/>
    </row>
    <row r="6" spans="2:9" ht="19.8" x14ac:dyDescent="0.5">
      <c r="B6" s="42" t="s">
        <v>50</v>
      </c>
      <c r="C6" s="109">
        <v>0.2</v>
      </c>
      <c r="D6" s="109">
        <v>13.6</v>
      </c>
      <c r="E6" s="75">
        <f>+C6/D6-1</f>
        <v>-0.98529411764705888</v>
      </c>
      <c r="F6" s="79"/>
      <c r="G6" s="109">
        <v>0.2</v>
      </c>
      <c r="H6" s="109">
        <v>13.6</v>
      </c>
      <c r="I6" s="75">
        <f>+G6/H6-1</f>
        <v>-0.98529411764705888</v>
      </c>
    </row>
    <row r="7" spans="2:9" ht="13.8" customHeight="1" x14ac:dyDescent="0.5">
      <c r="B7" s="28"/>
      <c r="C7" s="95"/>
      <c r="D7" s="95"/>
      <c r="E7" s="95"/>
      <c r="F7" s="79"/>
      <c r="G7" s="95"/>
      <c r="H7" s="95"/>
      <c r="I7" s="95"/>
    </row>
    <row r="8" spans="2:9" ht="19.8" x14ac:dyDescent="0.5">
      <c r="B8" s="29" t="s">
        <v>81</v>
      </c>
      <c r="C8" s="96">
        <v>4.5</v>
      </c>
      <c r="D8" s="96">
        <v>5.2</v>
      </c>
      <c r="E8" s="96"/>
      <c r="F8" s="79"/>
      <c r="G8" s="96">
        <v>4.5</v>
      </c>
      <c r="H8" s="96">
        <v>5.2</v>
      </c>
      <c r="I8" s="96"/>
    </row>
    <row r="9" spans="2:9" ht="19.8" x14ac:dyDescent="0.5">
      <c r="B9" s="94" t="s">
        <v>131</v>
      </c>
      <c r="C9" s="96">
        <v>0</v>
      </c>
      <c r="D9" s="96">
        <v>8.1</v>
      </c>
      <c r="E9" s="96"/>
      <c r="F9" s="79"/>
      <c r="G9" s="96">
        <v>0</v>
      </c>
      <c r="H9" s="96">
        <v>8.1</v>
      </c>
      <c r="I9" s="96"/>
    </row>
    <row r="10" spans="2:9" ht="19.8" x14ac:dyDescent="0.5">
      <c r="B10" s="29" t="s">
        <v>51</v>
      </c>
      <c r="C10" s="96">
        <v>0</v>
      </c>
      <c r="D10" s="96">
        <v>-3.3</v>
      </c>
      <c r="E10" s="96"/>
      <c r="F10" s="79"/>
      <c r="G10" s="96">
        <v>0</v>
      </c>
      <c r="H10" s="96">
        <v>-3.3</v>
      </c>
      <c r="I10" s="96"/>
    </row>
    <row r="11" spans="2:9" ht="19.8" x14ac:dyDescent="0.5">
      <c r="B11" s="42" t="s">
        <v>104</v>
      </c>
      <c r="C11" s="109">
        <v>4.7</v>
      </c>
      <c r="D11" s="109">
        <v>23.6</v>
      </c>
      <c r="E11" s="75">
        <f>+'P&amp;L'!E18</f>
        <v>-0.8</v>
      </c>
      <c r="F11" s="79"/>
      <c r="G11" s="109">
        <v>4.7</v>
      </c>
      <c r="H11" s="109">
        <v>23.6</v>
      </c>
      <c r="I11" s="75">
        <f>+'P&amp;L'!I18</f>
        <v>-0.8</v>
      </c>
    </row>
    <row r="12" spans="2:9" ht="19.8" x14ac:dyDescent="0.5">
      <c r="B12" s="48"/>
      <c r="C12" s="30"/>
      <c r="D12" s="30"/>
      <c r="E12" s="7"/>
      <c r="F12" s="27"/>
      <c r="G12" s="30"/>
      <c r="H12" s="30"/>
      <c r="I12" s="7"/>
    </row>
    <row r="13" spans="2:9" ht="19.8" x14ac:dyDescent="0.5">
      <c r="B13" s="48"/>
      <c r="C13" s="30"/>
      <c r="D13" s="30"/>
      <c r="E13" s="7"/>
      <c r="F13" s="27"/>
      <c r="G13" s="30"/>
      <c r="H13" s="30"/>
      <c r="I13" s="7"/>
    </row>
    <row r="14" spans="2:9" ht="19.8" x14ac:dyDescent="0.5">
      <c r="B14" s="48"/>
      <c r="C14" s="30"/>
      <c r="D14" s="30"/>
      <c r="E14" s="7"/>
      <c r="F14" s="27"/>
      <c r="G14" s="30"/>
      <c r="H14" s="30"/>
      <c r="I14" s="7"/>
    </row>
    <row r="15" spans="2:9" ht="19.8" x14ac:dyDescent="0.5">
      <c r="B15" s="48"/>
      <c r="C15" s="30"/>
      <c r="D15" s="30"/>
      <c r="E15" s="7"/>
      <c r="F15" s="27"/>
      <c r="G15" s="30"/>
      <c r="H15" s="30"/>
      <c r="I15" s="7"/>
    </row>
    <row r="16" spans="2:9" ht="19.8" x14ac:dyDescent="0.5">
      <c r="B16" s="126" t="s">
        <v>137</v>
      </c>
      <c r="C16" s="30"/>
      <c r="D16" s="30"/>
      <c r="E16" s="7"/>
      <c r="F16" s="27"/>
      <c r="G16" s="30"/>
      <c r="H16" s="30"/>
      <c r="I16" s="7"/>
    </row>
    <row r="17" spans="2:9" ht="19.8" x14ac:dyDescent="0.5">
      <c r="C17" s="30"/>
      <c r="D17" s="30"/>
      <c r="E17" s="7"/>
      <c r="F17" s="27"/>
      <c r="G17" s="30"/>
      <c r="H17" s="30"/>
      <c r="I17" s="7"/>
    </row>
    <row r="18" spans="2:9" ht="19.8" x14ac:dyDescent="0.5">
      <c r="B18" s="48"/>
      <c r="C18" s="30"/>
      <c r="D18" s="30"/>
      <c r="E18" s="7"/>
      <c r="F18" s="27"/>
      <c r="G18" s="30"/>
      <c r="H18" s="30"/>
      <c r="I18" s="7"/>
    </row>
    <row r="19" spans="2:9" ht="19.8" x14ac:dyDescent="0.5">
      <c r="B19" s="48"/>
      <c r="C19" s="30"/>
      <c r="D19" s="30"/>
      <c r="E19" s="7"/>
      <c r="F19" s="27"/>
      <c r="G19" s="30"/>
      <c r="H19" s="30"/>
      <c r="I19" s="7"/>
    </row>
    <row r="20" spans="2:9" ht="19.8" x14ac:dyDescent="0.5">
      <c r="B20" s="48"/>
      <c r="C20" s="30"/>
      <c r="D20" s="30"/>
      <c r="E20" s="7"/>
      <c r="F20" s="27"/>
      <c r="G20" s="30"/>
      <c r="H20" s="30"/>
      <c r="I20" s="7"/>
    </row>
    <row r="21" spans="2:9" ht="19.8" x14ac:dyDescent="0.5">
      <c r="B21" s="48"/>
      <c r="C21" s="30"/>
      <c r="D21" s="30"/>
      <c r="E21" s="7"/>
      <c r="F21" s="27"/>
      <c r="G21" s="30"/>
      <c r="H21" s="30"/>
    </row>
  </sheetData>
  <pageMargins left="0.70866141732283472" right="0.70866141732283472" top="0.74803149606299213" bottom="0.74803149606299213" header="0.31496062992125984" footer="0.31496062992125984"/>
  <pageSetup paperSize="9" scale="81"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2:J11"/>
  <sheetViews>
    <sheetView workbookViewId="0">
      <selection activeCell="L32" sqref="L32"/>
    </sheetView>
  </sheetViews>
  <sheetFormatPr defaultColWidth="9.21875" defaultRowHeight="18.600000000000001" x14ac:dyDescent="0.5"/>
  <cols>
    <col min="1" max="1" width="4.77734375" style="4" customWidth="1"/>
    <col min="2" max="2" width="77.77734375" style="4" bestFit="1" customWidth="1"/>
    <col min="3" max="3" width="13.5546875" style="4" bestFit="1" customWidth="1"/>
    <col min="4" max="4" width="11.77734375" style="4" bestFit="1" customWidth="1"/>
    <col min="5" max="5" width="11" style="4" bestFit="1" customWidth="1"/>
    <col min="6" max="7" width="10.77734375" style="4" customWidth="1"/>
    <col min="8" max="8" width="2.5546875" style="4" customWidth="1"/>
    <col min="9" max="9" width="12.6640625" style="4" bestFit="1" customWidth="1"/>
    <col min="10" max="10" width="13.77734375" style="4" bestFit="1" customWidth="1"/>
    <col min="11" max="16384" width="9.21875" style="4"/>
  </cols>
  <sheetData>
    <row r="2" spans="1:10" x14ac:dyDescent="0.5">
      <c r="C2" s="130"/>
      <c r="D2" s="130"/>
      <c r="E2" s="130"/>
      <c r="F2" s="31"/>
      <c r="G2" s="31"/>
    </row>
    <row r="3" spans="1:10" ht="19.8" x14ac:dyDescent="0.5">
      <c r="C3" s="38" t="s">
        <v>100</v>
      </c>
      <c r="D3" s="38" t="s">
        <v>97</v>
      </c>
      <c r="E3" s="116" t="s">
        <v>112</v>
      </c>
      <c r="F3" s="38" t="s">
        <v>132</v>
      </c>
      <c r="G3" s="38" t="s">
        <v>100</v>
      </c>
      <c r="I3" s="116" t="str">
        <f>+C3</f>
        <v>Jun.</v>
      </c>
      <c r="J3" s="116" t="str">
        <f>+G3</f>
        <v>Jun.</v>
      </c>
    </row>
    <row r="4" spans="1:10" ht="17.25" customHeight="1" x14ac:dyDescent="0.5">
      <c r="A4" s="1"/>
      <c r="B4" s="6" t="s">
        <v>111</v>
      </c>
      <c r="C4" s="38">
        <v>2025</v>
      </c>
      <c r="D4" s="38">
        <v>2025</v>
      </c>
      <c r="E4" s="38">
        <v>2025</v>
      </c>
      <c r="F4" s="38">
        <v>2026</v>
      </c>
      <c r="G4" s="38">
        <v>2026</v>
      </c>
      <c r="I4" s="116">
        <f>+C4</f>
        <v>2025</v>
      </c>
      <c r="J4" s="116">
        <f>+G4</f>
        <v>2026</v>
      </c>
    </row>
    <row r="5" spans="1:10" ht="19.8" x14ac:dyDescent="0.5">
      <c r="A5" s="1"/>
      <c r="B5" s="6"/>
      <c r="C5" s="5"/>
      <c r="D5" s="5"/>
      <c r="E5" s="5"/>
      <c r="F5" s="5"/>
      <c r="G5" s="5"/>
      <c r="I5" s="5"/>
      <c r="J5" s="5"/>
    </row>
    <row r="6" spans="1:10" ht="19.8" x14ac:dyDescent="0.5">
      <c r="B6" s="44" t="s">
        <v>119</v>
      </c>
      <c r="C6" s="43">
        <v>-425</v>
      </c>
      <c r="D6" s="43">
        <v>-409.3</v>
      </c>
      <c r="E6" s="43">
        <v>-396.9</v>
      </c>
      <c r="F6" s="43">
        <v>-471.1</v>
      </c>
      <c r="G6" s="43">
        <v>-475.1</v>
      </c>
      <c r="I6" s="43">
        <f>+C6</f>
        <v>-425</v>
      </c>
      <c r="J6" s="43">
        <f>+G6</f>
        <v>-475.1</v>
      </c>
    </row>
    <row r="7" spans="1:10" ht="19.8" x14ac:dyDescent="0.5">
      <c r="B7" s="1" t="s">
        <v>120</v>
      </c>
      <c r="C7" s="30">
        <v>0</v>
      </c>
      <c r="D7" s="30">
        <v>0</v>
      </c>
      <c r="E7" s="30">
        <v>0</v>
      </c>
      <c r="F7" s="30">
        <v>0</v>
      </c>
      <c r="G7" s="30">
        <v>0</v>
      </c>
      <c r="I7" s="30">
        <f t="shared" ref="I7:I9" si="0">+C7</f>
        <v>0</v>
      </c>
      <c r="J7" s="30">
        <f t="shared" ref="J7:J9" si="1">+G7</f>
        <v>0</v>
      </c>
    </row>
    <row r="8" spans="1:10" ht="19.8" x14ac:dyDescent="0.5">
      <c r="B8" s="1" t="s">
        <v>121</v>
      </c>
      <c r="C8" s="30">
        <v>0</v>
      </c>
      <c r="D8" s="30">
        <v>0</v>
      </c>
      <c r="E8" s="30">
        <v>0</v>
      </c>
      <c r="F8" s="30">
        <v>0</v>
      </c>
      <c r="G8" s="30">
        <v>0</v>
      </c>
      <c r="I8" s="30">
        <f t="shared" si="0"/>
        <v>0</v>
      </c>
      <c r="J8" s="30">
        <f t="shared" si="1"/>
        <v>0</v>
      </c>
    </row>
    <row r="9" spans="1:10" ht="19.8" x14ac:dyDescent="0.5">
      <c r="B9" s="44" t="s">
        <v>52</v>
      </c>
      <c r="C9" s="43">
        <v>-425</v>
      </c>
      <c r="D9" s="43">
        <v>-409.3</v>
      </c>
      <c r="E9" s="43">
        <v>-396.9</v>
      </c>
      <c r="F9" s="43">
        <v>-471.1</v>
      </c>
      <c r="G9" s="43">
        <v>-475.1</v>
      </c>
      <c r="I9" s="43">
        <f t="shared" si="0"/>
        <v>-425</v>
      </c>
      <c r="J9" s="43">
        <f t="shared" si="1"/>
        <v>-475.1</v>
      </c>
    </row>
    <row r="11" spans="1:10" x14ac:dyDescent="0.5">
      <c r="B11" s="126" t="s">
        <v>137</v>
      </c>
    </row>
  </sheetData>
  <mergeCells count="1">
    <mergeCell ref="C2:E2"/>
  </mergeCells>
  <pageMargins left="0.70866141732283472" right="0.70866141732283472" top="0.74803149606299213" bottom="0.74803149606299213" header="0.31496062992125984" footer="0.31496062992125984"/>
  <pageSetup paperSize="9" scale="8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INDEX</vt:lpstr>
      <vt:lpstr>Key Financials</vt:lpstr>
      <vt:lpstr>P&amp;L</vt:lpstr>
      <vt:lpstr>PRIME</vt:lpstr>
      <vt:lpstr>Balance Sheet</vt:lpstr>
      <vt:lpstr>Cash Flow</vt:lpstr>
      <vt:lpstr>Adjusted items</vt:lpstr>
      <vt:lpstr>Adjusted Net Income</vt:lpstr>
      <vt:lpstr>Working Capital</vt:lpstr>
      <vt:lpstr>Net Debt</vt:lpstr>
      <vt:lpstr>KPIs historic_NEW</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de la Roz</dc:creator>
  <cp:lastModifiedBy>Susana Garcia</cp:lastModifiedBy>
  <cp:lastPrinted>2014-08-27T14:02:55Z</cp:lastPrinted>
  <dcterms:created xsi:type="dcterms:W3CDTF">2014-06-16T09:24:39Z</dcterms:created>
  <dcterms:modified xsi:type="dcterms:W3CDTF">2026-08-31T16:09:24Z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