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codeName="ThisWorkbook"/>
  <mc:AlternateContent xmlns:mc="http://schemas.openxmlformats.org/markup-compatibility/2006">
    <mc:Choice Requires="x15">
      <x15ac:absPath xmlns:x15ac="http://schemas.microsoft.com/office/spreadsheetml/2010/11/ac" url="C:\Users\Julie_Nguyen\Documents\00_Website final files\"/>
    </mc:Choice>
  </mc:AlternateContent>
  <xr:revisionPtr revIDLastSave="0" documentId="8_{8B067A82-8DAF-4EA3-B453-5FB6B870CE00}" xr6:coauthVersionLast="47" xr6:coauthVersionMax="47" xr10:uidLastSave="{00000000-0000-0000-0000-000000000000}"/>
  <bookViews>
    <workbookView xWindow="-28920" yWindow="-2715" windowWidth="29040" windowHeight="15840" tabRatio="860" firstSheet="1" activeTab="1" xr2:uid="{00000000-000D-0000-FFFF-FFFF00000000}"/>
  </bookViews>
  <sheets>
    <sheet name="Report Comments_old" sheetId="19" state="hidden" r:id="rId1"/>
    <sheet name="Table of Contents" sheetId="27" r:id="rId2"/>
    <sheet name="Ethics and compliance" sheetId="13" r:id="rId3"/>
    <sheet name="Economic performance" sheetId="12" r:id="rId4"/>
    <sheet name="Health and safety" sheetId="28" r:id="rId5"/>
    <sheet name="Workforce" sheetId="30" r:id="rId6"/>
    <sheet name="Energy and Emissions " sheetId="20" r:id="rId7"/>
    <sheet name="Water" sheetId="29" r:id="rId8"/>
    <sheet name="Biodiversity and Land" sheetId="5" r:id="rId9"/>
    <sheet name="Materials" sheetId="26" r:id="rId10"/>
    <sheet name="Tailings and Waste" sheetId="7" r:id="rId11"/>
    <sheet name="Diagram for report" sheetId="17" state="hidden" r:id="rId12"/>
  </sheets>
  <definedNames>
    <definedName name="_xlnm._FilterDatabase" localSheetId="0" hidden="1">'Report Comments_old'!$A$2:$H$2</definedName>
    <definedName name="Anti_corruption__1">'Ethics and compliance'!$B$4</definedName>
    <definedName name="Compliance_with_laws_and_regulations__3" localSheetId="4">#REF!</definedName>
    <definedName name="Compliance_with_laws_and_regulations__3" localSheetId="5">'Ethics and compliance'!#REF!</definedName>
    <definedName name="Compliance_with_laws_and_regulations__3">'Ethics and compliance'!#REF!</definedName>
    <definedName name="HTML_1" localSheetId="2">#REF!</definedName>
    <definedName name="HTML_1" localSheetId="4">#REF!</definedName>
    <definedName name="HTML_1" localSheetId="5">#REF!</definedName>
    <definedName name="HTML_1">#REF!</definedName>
    <definedName name="HTML_all" localSheetId="2">#REF!</definedName>
    <definedName name="HTML_all" localSheetId="4">#REF!</definedName>
    <definedName name="HTML_all" localSheetId="5">#REF!</definedName>
    <definedName name="HTML_all">#REF!</definedName>
    <definedName name="HTML_tables" localSheetId="2">#REF!</definedName>
    <definedName name="HTML_tables" localSheetId="4">#REF!</definedName>
    <definedName name="HTML_tables" localSheetId="5">#REF!</definedName>
    <definedName name="HTML_tables">#REF!</definedName>
    <definedName name="Human_rights_training__4">'Ethics and compliance'!$B$22</definedName>
    <definedName name="Political_contributions__2">'Ethics and compliance'!$B$27</definedName>
    <definedName name="_xlnm.Print_Area" localSheetId="1">'Table of Contents'!$B$6:$D$64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6" i="7" l="1"/>
  <c r="D7" i="7"/>
  <c r="D12" i="30"/>
  <c r="F81" i="7"/>
  <c r="F62" i="7"/>
  <c r="C51" i="7"/>
  <c r="D6" i="7"/>
  <c r="F5" i="7"/>
  <c r="E22" i="7"/>
  <c r="C22" i="7"/>
  <c r="F22" i="7" s="1"/>
  <c r="F14" i="7"/>
  <c r="F15" i="7"/>
  <c r="F16" i="7"/>
  <c r="F18" i="7"/>
  <c r="F19" i="7"/>
  <c r="F20" i="7"/>
  <c r="F21" i="7"/>
  <c r="F13" i="7"/>
  <c r="C19" i="5"/>
  <c r="C18" i="5"/>
  <c r="D10" i="5"/>
  <c r="E10" i="5"/>
  <c r="F10" i="5"/>
  <c r="C10" i="5"/>
  <c r="C21" i="26"/>
  <c r="F6" i="26"/>
  <c r="F7" i="26"/>
  <c r="F8" i="26"/>
  <c r="F9" i="26"/>
  <c r="F10" i="26"/>
  <c r="F11" i="26"/>
  <c r="F12" i="26"/>
  <c r="F13" i="26"/>
  <c r="F14" i="26"/>
  <c r="F15" i="26"/>
  <c r="F16" i="26"/>
  <c r="F17" i="26"/>
  <c r="F18" i="26"/>
  <c r="F19" i="26"/>
  <c r="F20" i="26"/>
  <c r="F5" i="26"/>
  <c r="D48" i="29"/>
  <c r="F53" i="29"/>
  <c r="C20" i="29"/>
  <c r="D11" i="29"/>
  <c r="C11" i="29"/>
  <c r="F10" i="29"/>
  <c r="F5" i="29"/>
  <c r="C5" i="29"/>
  <c r="C50" i="20"/>
  <c r="E50" i="20"/>
  <c r="F50" i="20"/>
  <c r="G28" i="20"/>
  <c r="F30" i="20"/>
  <c r="G30" i="20"/>
  <c r="C20" i="20"/>
  <c r="G13" i="20"/>
  <c r="G11" i="20"/>
  <c r="G6" i="20"/>
  <c r="D20" i="20"/>
  <c r="H63" i="30"/>
  <c r="H61" i="30"/>
  <c r="H51" i="30"/>
  <c r="C51" i="30"/>
  <c r="H28" i="30"/>
  <c r="H26" i="30"/>
  <c r="H25" i="30"/>
  <c r="H19" i="30"/>
  <c r="H21" i="30"/>
  <c r="C21" i="30"/>
  <c r="D50" i="20"/>
  <c r="F40" i="20"/>
  <c r="F49" i="20" l="1"/>
  <c r="F44" i="20"/>
  <c r="C30" i="20"/>
  <c r="G29" i="20"/>
  <c r="G15" i="20"/>
  <c r="G19" i="20"/>
  <c r="E73" i="30"/>
  <c r="C13" i="30"/>
  <c r="C41" i="12"/>
  <c r="F38" i="12"/>
  <c r="G17" i="5" l="1"/>
  <c r="H13" i="30" l="1"/>
  <c r="H11" i="30"/>
  <c r="G13" i="30"/>
  <c r="F13" i="30"/>
  <c r="G7" i="30"/>
  <c r="F28" i="30"/>
  <c r="C7" i="30"/>
  <c r="C12" i="30" s="1"/>
  <c r="E48" i="29"/>
  <c r="C8" i="29"/>
  <c r="C9" i="29"/>
  <c r="C7" i="29"/>
  <c r="C10" i="29"/>
  <c r="C78" i="7"/>
  <c r="C77" i="7"/>
  <c r="F12" i="29" l="1"/>
  <c r="F42" i="29"/>
  <c r="C6" i="29"/>
  <c r="C53" i="29" s="1"/>
  <c r="C45" i="7" l="1"/>
  <c r="C80" i="7"/>
  <c r="F80" i="7" s="1"/>
  <c r="F77" i="7"/>
  <c r="F48" i="7"/>
  <c r="F50" i="7"/>
  <c r="F47" i="7"/>
  <c r="D18" i="5"/>
  <c r="E18" i="5"/>
  <c r="E19" i="5" s="1"/>
  <c r="G16" i="5"/>
  <c r="G15" i="5"/>
  <c r="G14" i="5"/>
  <c r="G73" i="30"/>
  <c r="G76" i="30" s="1"/>
  <c r="G78" i="30" s="1"/>
  <c r="F73" i="30"/>
  <c r="F76" i="30" s="1"/>
  <c r="F78" i="30" s="1"/>
  <c r="E76" i="30"/>
  <c r="E78" i="30" s="1"/>
  <c r="D73" i="30"/>
  <c r="D76" i="30" s="1"/>
  <c r="D78" i="30" s="1"/>
  <c r="C73" i="30"/>
  <c r="C77" i="30" s="1"/>
  <c r="C78" i="30" s="1"/>
  <c r="H72" i="30"/>
  <c r="H71" i="30"/>
  <c r="G63" i="30"/>
  <c r="F63" i="30"/>
  <c r="F66" i="30" s="1"/>
  <c r="F68" i="30" s="1"/>
  <c r="E63" i="30"/>
  <c r="E66" i="30" s="1"/>
  <c r="E68" i="30" s="1"/>
  <c r="D63" i="30"/>
  <c r="D66" i="30" s="1"/>
  <c r="D68" i="30" s="1"/>
  <c r="C63" i="30"/>
  <c r="H62" i="30"/>
  <c r="G28" i="30"/>
  <c r="E28" i="30"/>
  <c r="D28" i="30"/>
  <c r="C28" i="30"/>
  <c r="H27" i="30"/>
  <c r="G21" i="30"/>
  <c r="E21" i="30"/>
  <c r="D21" i="30"/>
  <c r="H20" i="30"/>
  <c r="G51" i="30"/>
  <c r="E7" i="30"/>
  <c r="E51" i="30" s="1"/>
  <c r="D7" i="30"/>
  <c r="D13" i="30" s="1"/>
  <c r="H6" i="30"/>
  <c r="H5" i="30"/>
  <c r="D19" i="5" l="1"/>
  <c r="H7" i="30"/>
  <c r="G66" i="30"/>
  <c r="E78" i="7"/>
  <c r="E81" i="7"/>
  <c r="E56" i="7"/>
  <c r="E57" i="7"/>
  <c r="H73" i="30"/>
  <c r="G10" i="30"/>
  <c r="G52" i="30"/>
  <c r="C75" i="7"/>
  <c r="E75" i="7"/>
  <c r="E72" i="7"/>
  <c r="C43" i="7"/>
  <c r="D43" i="7"/>
  <c r="E74" i="7"/>
  <c r="D74" i="7"/>
  <c r="E43" i="7"/>
  <c r="D78" i="7"/>
  <c r="D81" i="7"/>
  <c r="C29" i="7"/>
  <c r="D72" i="7"/>
  <c r="D56" i="7"/>
  <c r="E73" i="7"/>
  <c r="D75" i="7"/>
  <c r="D73" i="7"/>
  <c r="D57" i="7"/>
  <c r="F18" i="5"/>
  <c r="F19" i="5" s="1"/>
  <c r="E29" i="7"/>
  <c r="D29" i="7"/>
  <c r="E45" i="7"/>
  <c r="D45" i="7"/>
  <c r="E10" i="30"/>
  <c r="E13" i="30"/>
  <c r="E12" i="30" s="1"/>
  <c r="H77" i="30"/>
  <c r="H76" i="30"/>
  <c r="H78" i="30" s="1"/>
  <c r="C67" i="30"/>
  <c r="D51" i="30"/>
  <c r="C52" i="30"/>
  <c r="C10" i="30"/>
  <c r="E52" i="30"/>
  <c r="D52" i="30"/>
  <c r="D10" i="30"/>
  <c r="F21" i="30"/>
  <c r="F7" i="30"/>
  <c r="G18" i="5" l="1"/>
  <c r="G19" i="5"/>
  <c r="H67" i="30"/>
  <c r="C68" i="30"/>
  <c r="H66" i="30"/>
  <c r="H68" i="30" s="1"/>
  <c r="G68" i="30"/>
  <c r="F10" i="30"/>
  <c r="C57" i="7"/>
  <c r="C74" i="7"/>
  <c r="C73" i="7"/>
  <c r="C56" i="7"/>
  <c r="C5" i="7" s="1"/>
  <c r="C72" i="7"/>
  <c r="F78" i="7"/>
  <c r="D5" i="7"/>
  <c r="E5" i="7"/>
  <c r="D58" i="7"/>
  <c r="E58" i="7"/>
  <c r="H12" i="30"/>
  <c r="H10" i="30"/>
  <c r="F12" i="30"/>
  <c r="H52" i="30"/>
  <c r="F52" i="30"/>
  <c r="F51" i="30"/>
  <c r="C58" i="7" l="1"/>
  <c r="F49" i="29"/>
  <c r="E6" i="29"/>
  <c r="C23" i="29"/>
  <c r="C22" i="29"/>
  <c r="C21" i="29"/>
  <c r="F29" i="29"/>
  <c r="F57" i="29"/>
  <c r="E46" i="12" l="1"/>
  <c r="D22" i="7" l="1"/>
  <c r="J38" i="28" l="1"/>
  <c r="J26" i="28"/>
  <c r="J14" i="28"/>
  <c r="G17" i="20"/>
  <c r="G6" i="5" l="1"/>
  <c r="G5" i="5"/>
  <c r="D21" i="26"/>
  <c r="E21" i="26"/>
  <c r="G9" i="5"/>
  <c r="G8" i="5"/>
  <c r="G7" i="5"/>
  <c r="E47" i="12"/>
  <c r="F48" i="20"/>
  <c r="F47" i="20"/>
  <c r="F45" i="20"/>
  <c r="F46" i="20"/>
  <c r="D30" i="20"/>
  <c r="E30" i="20"/>
  <c r="E20" i="20"/>
  <c r="G7" i="20"/>
  <c r="G10" i="5" l="1"/>
  <c r="F21" i="26"/>
  <c r="G8" i="20"/>
  <c r="G14" i="20"/>
  <c r="G12" i="20"/>
  <c r="G10" i="20"/>
  <c r="G9" i="20"/>
  <c r="F20" i="20" l="1"/>
  <c r="G20" i="20" s="1"/>
  <c r="E28" i="12" l="1"/>
  <c r="F39" i="12" l="1"/>
  <c r="D41" i="12"/>
  <c r="F40" i="12"/>
  <c r="E41" i="12"/>
  <c r="F41" i="12" l="1"/>
  <c r="E33" i="12"/>
  <c r="F48" i="29"/>
  <c r="F44" i="29"/>
  <c r="F43" i="29"/>
  <c r="F38" i="29"/>
  <c r="F37" i="29"/>
  <c r="F35" i="29"/>
  <c r="F34" i="29"/>
  <c r="F32" i="29"/>
  <c r="F31" i="29"/>
  <c r="F28" i="29"/>
  <c r="E10" i="29"/>
  <c r="D10" i="29"/>
  <c r="E9" i="29"/>
  <c r="D9" i="29"/>
  <c r="E8" i="29"/>
  <c r="D8" i="29"/>
  <c r="F22" i="29"/>
  <c r="E7" i="29"/>
  <c r="E5" i="29" s="1"/>
  <c r="D7" i="29"/>
  <c r="D6" i="29"/>
  <c r="D5" i="29" l="1"/>
  <c r="F7" i="29"/>
  <c r="F9" i="29"/>
  <c r="F6" i="29"/>
  <c r="F8" i="29"/>
  <c r="E11" i="29"/>
  <c r="F21" i="29"/>
  <c r="F20" i="29"/>
  <c r="F23" i="29"/>
  <c r="F11" i="29" l="1"/>
  <c r="J15" i="28" l="1"/>
  <c r="J22" i="28"/>
  <c r="J24" i="28"/>
  <c r="J27" i="28"/>
  <c r="J34" i="28"/>
  <c r="J36" i="28"/>
  <c r="J39" i="28"/>
  <c r="F39" i="7" l="1"/>
  <c r="N19" i="17" l="1"/>
  <c r="N26" i="17"/>
  <c r="O26" i="17"/>
  <c r="M26" i="17"/>
  <c r="C9" i="17"/>
  <c r="H9" i="17" s="1"/>
  <c r="H8" i="17"/>
  <c r="H7" i="17"/>
  <c r="O21" i="17"/>
  <c r="P21" i="17"/>
  <c r="N21" i="17"/>
  <c r="P20" i="17"/>
  <c r="P19" i="17"/>
  <c r="O20" i="17"/>
  <c r="O19" i="17"/>
  <c r="N20" i="17"/>
  <c r="H48" i="17"/>
  <c r="G48" i="17"/>
  <c r="F48" i="17"/>
  <c r="E48" i="17"/>
  <c r="D48" i="17"/>
  <c r="C48" i="17"/>
  <c r="G47" i="17"/>
  <c r="F47" i="17"/>
  <c r="H47" i="17" s="1"/>
  <c r="E47" i="17"/>
  <c r="D47" i="17"/>
  <c r="C47" i="17"/>
  <c r="G46" i="17"/>
  <c r="F46" i="17"/>
  <c r="E46" i="17"/>
  <c r="D46" i="17"/>
  <c r="C46" i="17"/>
  <c r="G45" i="17"/>
  <c r="F45" i="17"/>
  <c r="E45" i="17"/>
  <c r="D45" i="17"/>
  <c r="C45" i="17"/>
  <c r="H43" i="17"/>
  <c r="H42" i="17"/>
  <c r="H41" i="17"/>
  <c r="H40" i="17"/>
  <c r="H38" i="17"/>
  <c r="H37" i="17"/>
  <c r="H36" i="17"/>
  <c r="H46" i="17" s="1"/>
  <c r="H35" i="17"/>
  <c r="H45" i="17" s="1"/>
  <c r="G32" i="17"/>
  <c r="F32" i="17"/>
  <c r="E32" i="17"/>
  <c r="D32" i="17"/>
  <c r="C32" i="17"/>
  <c r="H31" i="17"/>
  <c r="H32" i="17" s="1"/>
  <c r="H30" i="17"/>
  <c r="H27" i="17"/>
  <c r="E27" i="17"/>
  <c r="D27" i="17"/>
  <c r="C27" i="17"/>
  <c r="E26" i="17"/>
  <c r="D26" i="17"/>
  <c r="H26" i="17" s="1"/>
  <c r="C26" i="17"/>
  <c r="H25" i="17"/>
  <c r="G25" i="17"/>
  <c r="F25" i="17"/>
  <c r="E25" i="17"/>
  <c r="D25" i="17"/>
  <c r="C25" i="17"/>
  <c r="H23" i="17"/>
  <c r="H22" i="17"/>
  <c r="J21" i="17"/>
  <c r="H19" i="17"/>
  <c r="H18" i="17"/>
  <c r="H17" i="17"/>
  <c r="H14" i="17"/>
  <c r="G14" i="17"/>
  <c r="F14" i="17"/>
  <c r="E14" i="17"/>
  <c r="D14" i="17"/>
  <c r="C14" i="17"/>
  <c r="H13" i="17"/>
  <c r="H12" i="17"/>
  <c r="G9" i="17"/>
  <c r="F9" i="17"/>
  <c r="E9" i="17"/>
  <c r="D9" i="17"/>
  <c r="H4" i="17"/>
  <c r="F57" i="7" l="1"/>
  <c r="F56" i="7"/>
  <c r="F29" i="7"/>
  <c r="F35" i="7"/>
  <c r="F43" i="7" s="1"/>
  <c r="F58" i="7" l="1"/>
  <c r="F67" i="7"/>
  <c r="F72" i="7" l="1"/>
  <c r="F70" i="7" l="1"/>
  <c r="F69" i="7"/>
  <c r="F68" i="7"/>
  <c r="F65" i="7"/>
  <c r="F64" i="7"/>
  <c r="F63" i="7"/>
  <c r="F41" i="7"/>
  <c r="F37" i="7"/>
  <c r="F36" i="7"/>
  <c r="F73" i="7" l="1"/>
  <c r="F74" i="7" l="1"/>
  <c r="F45" i="7"/>
  <c r="F75" i="7"/>
  <c r="E44" i="7" l="1"/>
  <c r="F40" i="7" l="1"/>
  <c r="E51" i="7"/>
  <c r="D51" i="7"/>
  <c r="D44" i="7"/>
  <c r="D30" i="7"/>
  <c r="D31" i="7" s="1"/>
  <c r="E30" i="7"/>
  <c r="C30" i="7"/>
  <c r="F51" i="7"/>
  <c r="C44" i="7"/>
  <c r="F44" i="7" l="1"/>
  <c r="E31" i="7"/>
  <c r="E6" i="7"/>
  <c r="E7" i="7" s="1"/>
  <c r="F30" i="7"/>
  <c r="F31" i="7" s="1"/>
  <c r="C6" i="7"/>
  <c r="C7" i="7" s="1"/>
  <c r="C31" i="7"/>
  <c r="F7" i="7" l="1"/>
  <c r="G12" i="30" l="1"/>
</calcChain>
</file>

<file path=xl/sharedStrings.xml><?xml version="1.0" encoding="utf-8"?>
<sst xmlns="http://schemas.openxmlformats.org/spreadsheetml/2006/main" count="1155" uniqueCount="537">
  <si>
    <t xml:space="preserve">Report Section </t>
  </si>
  <si>
    <t>Internal Notes</t>
  </si>
  <si>
    <t>Owner</t>
  </si>
  <si>
    <t>Status</t>
  </si>
  <si>
    <t>Response from IAMGOLD SMEs</t>
  </si>
  <si>
    <t>Final decision</t>
  </si>
  <si>
    <t xml:space="preserve">2022 Performance Highlights </t>
  </si>
  <si>
    <t xml:space="preserve">Inquire Katia Collete for logos: 
- 2023 greater toronto area's top employers 
- Level A - Mining Association of Canada (MAC), Towards Sustainable Mining (TSM) Water Stewardship Protocol across all sites.
- Level A - MAC TSM Tailings Management Protocol at Westwood.
- MAC TSM Biodiversity Conservation Management Protocol - Level AAA  achieved and maintained at Essakane and Level AA at Rosebel
- MSCI ESG Rating AA logo 
- Corporate knight 2022 best 50 
- ECOLOGO certification </t>
  </si>
  <si>
    <t>Katia Collete</t>
  </si>
  <si>
    <t xml:space="preserve">8/31 - Patty inquired Katia </t>
  </si>
  <si>
    <t xml:space="preserve">gathering and will be shared by Sep 5/6 </t>
  </si>
  <si>
    <t>2022 Targets and progress</t>
  </si>
  <si>
    <t xml:space="preserve">Development of internal website to raise EDI related awareness - are there any data that can be pulled from the internal site </t>
  </si>
  <si>
    <t>Jessica Lin</t>
  </si>
  <si>
    <t>8/31 - Patty emailed question</t>
  </si>
  <si>
    <t>pending</t>
  </si>
  <si>
    <t xml:space="preserve">Publish a high-level roadmap on how IAMGOLD intends to achieve compliance with global targets (net negative emissions, net positive biodiversity)   
Beth asked: Is this target achievable given the diesel dependence at Cote? Or should it be readdressed? </t>
  </si>
  <si>
    <t xml:space="preserve">Steve </t>
  </si>
  <si>
    <t xml:space="preserve">8/30 - Patty asked on Word doc </t>
  </si>
  <si>
    <t>Achieve a year-over-year reduction in the voluntary turnover rate of female employees by 1% in comparison to 2022   
Do we know if this will be achieved in 2023 or should it be restated or removed?</t>
  </si>
  <si>
    <t>Nicole</t>
  </si>
  <si>
    <t>Need to inquire Nicole</t>
  </si>
  <si>
    <t xml:space="preserve">Publish a decarbonization roadmap including compliance with global targets (net negative emissions, net positive biodiversity)  
Beth asked: Which global targets? Can that be defined and the net negative, net positive piece be removed to allow for flexibility in defining the target until all climate data is collected in 2023?  </t>
  </si>
  <si>
    <t>Develop a TNFD framework to identify approach to deliver positive biodiversity impact    
Beth asked: Will this be completed in 2023 or should it be removed and saved for 2024?</t>
  </si>
  <si>
    <t xml:space="preserve">Material Topic: Energy and Climate </t>
  </si>
  <si>
    <t xml:space="preserve">Update on further solar plant from Rosebel, Cote, Essakane.  </t>
  </si>
  <si>
    <t>8/23 - Patty asked in Teams</t>
  </si>
  <si>
    <t>pending from Franck</t>
  </si>
  <si>
    <t>Verify statement: "Once Côté Gold ramps up into full production, our emissions profile will increase and we will be in the top quartile of carbon emissions per tonne produced."</t>
  </si>
  <si>
    <t>Steve: confirmed the statement is true</t>
  </si>
  <si>
    <t>kept the statement in report</t>
  </si>
  <si>
    <t xml:space="preserve">"IAMGOLD plans to publish a detailed roadmap of our path to negative emissions and net positive biodiversity in 2023 "
Beth asked: Restate to say plans to publish a detailed decarbonization roadmap to support long term goals. </t>
  </si>
  <si>
    <t>Material Topic: Tailings and Waste Management</t>
  </si>
  <si>
    <t>Inquired about Tailings and waste management governance - review all operations, installations and work suggested by the engineer external experts</t>
  </si>
  <si>
    <t xml:space="preserve">8/29 - Patty inquired about whether the findings can be expanded </t>
  </si>
  <si>
    <t xml:space="preserve">Forward looking information for tailings and waste rock </t>
  </si>
  <si>
    <t>8/30 -Patty  inquired about forward looking information</t>
  </si>
  <si>
    <t xml:space="preserve">Tailing information:
- max height across rosebel, ESS and WW 
- tailing storage impoundment volume
- tailing storage impoundment volume - 5 years
- recent independent expert review </t>
  </si>
  <si>
    <t>Employee Relations</t>
  </si>
  <si>
    <t>Do you have the result and action plan of the latest year of employee survey? Could we disclose the results of the survey score?</t>
  </si>
  <si>
    <t>Do you know if IAG had done anything in 2022 to increase employee engagement? Did we do townhall, volunteering program, etc throughout various sites of the company and from corporate level?</t>
  </si>
  <si>
    <t>“At the corporate level, EDI principles, targets and measurable objectives have been defined and a formalized structure and function are in place. Regular updates are provided to the Board and site-specific action plans are being rolled out that consider local norms and customs, with an over-arching global goal of making inclusion part of IAMGOLD’s culture.” For the bolded text, can we add in the actual frequency of the update? Is this done monthly/ quarterly basis?</t>
  </si>
  <si>
    <t xml:space="preserve">Do you know of any other employee engagement initiatives within 2022? </t>
  </si>
  <si>
    <t xml:space="preserve">Do you know of any other learning-development initiatives within 2022? </t>
  </si>
  <si>
    <t xml:space="preserve">Do you know of any other recruitment and retention initiatives within 2022? </t>
  </si>
  <si>
    <t>Health, Safety and Wellness</t>
  </si>
  <si>
    <t>“Côté Gold surpassed over 8.3 million hours with no lost time injuries” – for the figure of 8.3 million hours, can we verify that the 8.3 million figure is an accumulation of all the hours worked on site?</t>
  </si>
  <si>
    <t>Lizbeth/Aimad</t>
  </si>
  <si>
    <t>8/29 - Patty email</t>
  </si>
  <si>
    <t xml:space="preserve">In 2022 a set of Leading indicators were defined and implemented at sites, focusing on reinforcing leadership and safety culture; 
Can we specify some examples of indicators used to enforce on more leadership and safety culture? By the end of 2022, did the team find a significant dropped in incidents? </t>
  </si>
  <si>
    <t>List of 2022 indicators :
•	Safety Meeting with employees and contractors
•	Planned General Inspection (Inspection Générale Planifiée (IGP))
•	Timely SIR Corrective Action and Preventive Action (CAPA) closure
•	% of medical surveillance completed as per plan
•	Critical risk-based training employee (# of hours completed) 
•	Management Visit (Tournée de Management (TDM))
•	Safety Interactions (1 on 1 communication)
•	Site Inspection completed by H&amp;S Personnel</t>
  </si>
  <si>
    <t xml:space="preserve">•	Kick off the implementation of Intelex software (H&amp;S data management) to support the IMG H&amp;S System management </t>
  </si>
  <si>
    <t xml:space="preserve">Intelex – benefit of this is to consolidate all H&amp;S data throughout the whole organization (including site level, corporate, exploration sites and current projects e.g. Cote). Another benefit is to increase efficiency within the company operations regarding report creation and data analytics.
-	The implementation of the software will be done by end of Sep 2023 
-	This is an improvement from Axio (previously used by other sites) because it has lots of technical limitation on reporting, and not adopted by all sites (only 2 – ESS and WW) 
-	The transition to Intelex offers the following benefits:
o	Standardized process for all sites for health and safety reporting + inspections process
o	Consolidated database with dashboards
o	Reduce the number of different systems in each site 
o	Automated consolidation of H&amp;S figures and issuance of H&amp;S reports (monthly, quarterly etc.) 
-	For ORACLE BPM is a used as a data visualisation platform not only for H&amp;S data but also for other operation data </t>
  </si>
  <si>
    <t xml:space="preserve">•	Development and release of Occ. Health and Hygiene standards and guidelines on Exposure management in Dust and chemicals, with the initial sites’ self-assessment of current maturity and action plan. </t>
  </si>
  <si>
    <t>Developed std and guideline for health and hygiene. The goal is to be compliant with the local regulations and best practices from industry (i.e. ACGIH ). The process starts with the development of the standard documents (The first one was ‘Dust and chemical management standard’ that was released in 2022), then  develop the checklist based on the std,  then perform site level performance assessment, then action plan then its implementation on the site. Then conduct annual assessment of the gap improve.
Noise management – released in 2023 
Welding fumes, Lead, and silica management guideline – to be released later
The std would be reviewed and updated based on regulation/best practices updates</t>
  </si>
  <si>
    <t>•	Kick off of the Cascading Leadership program to enhance the impact of leadership on line management in the field to improve the company’s global performance through OHS: engagement, mobilization, quality, productivity.</t>
  </si>
  <si>
    <t xml:space="preserve">This program objectives:
-	Enhance the impact of leadership on line management in the field to improve the company’s global performance through OHS: engagement, mobilization, quality, productivity.
-	Develop a stimulating, productive and empowering work climate. 
-	Provide tools to line management by reinforcing key skills related to OHS leadership and coaching, in order to support supervisors in providing impactful and targeted safety interactions and meetings with their teams. 
-	Demonstrate the value of OHS by focusing on added-value presence in the field. </t>
  </si>
  <si>
    <t>•	Development and implementation of the fatigue management toolkit as part of risk management response to mobile equipment incident trend observed during the pandemic period.</t>
  </si>
  <si>
    <t xml:space="preserve">Last year 2022 had multiple mobile equipment incident with fatigue as a contributing factor. The corporate level initiated, developed and release the toolkit. We communicated by releasing toolkit card, poster and toolbox training. This was targeted to those who are at risk of fatigue (e.g. mobile equipment operators). In 2023, we have a more robust program whereby more ppl were included in the training and communication materials. </t>
  </si>
  <si>
    <t>•	Development and implementation of HSE induction training for Corporate employees</t>
  </si>
  <si>
    <t>Once a year. 
Online training – topics include HSE responsibilities at work, personal safety at office, psychological safety at the office, emergency procedure 
For all corporate office – Toronto and Brossard
Released in 2022 Q4</t>
  </si>
  <si>
    <t xml:space="preserve">3.	Can we get a copy of the 2022-2024 Health and Safety Roadmap? </t>
  </si>
  <si>
    <t>shared and saved on server</t>
  </si>
  <si>
    <t>Governance</t>
  </si>
  <si>
    <t>incidents of corruption (#): 0 
incidents of non-compliance: 1 (from Westwood for environmental non-conformity - water reporting)
# of fines: 0 
# of monetary sanctions: 0  
$ of the significant fines: 0 
definition of what significant incidences of non-compliance means to IAG</t>
  </si>
  <si>
    <t>Alex Bisson &amp; Silviu/ Steve</t>
  </si>
  <si>
    <t>8/31 - Patty asked Alex</t>
  </si>
  <si>
    <r>
      <t xml:space="preserve">Alex confirmed incident for corruption.Pending on Steve to answer the highlighted question:
incidents of corruption (#): 0 
incidents of non-compliance: 1 (from Westwood for environmental non-conformity - water reporting)
</t>
    </r>
    <r>
      <rPr>
        <b/>
        <sz val="10"/>
        <rFont val="Arial"/>
        <family val="2"/>
      </rPr>
      <t xml:space="preserve"># of fines: 0 </t>
    </r>
    <r>
      <rPr>
        <sz val="10"/>
        <rFont val="Arial"/>
        <family val="2"/>
      </rPr>
      <t xml:space="preserve">
# of monetary sanctions: 0  
$ of the significant fines: 0 
</t>
    </r>
    <r>
      <rPr>
        <b/>
        <sz val="10"/>
        <rFont val="Arial"/>
        <family val="2"/>
      </rPr>
      <t>definition of what significant incidences of non-compliance means to IAG</t>
    </r>
  </si>
  <si>
    <t xml:space="preserve">Story highlight in the reporting session </t>
  </si>
  <si>
    <t>Jerome</t>
  </si>
  <si>
    <t>8/2 - Patty asked</t>
  </si>
  <si>
    <t xml:space="preserve">shared the highlight story from H&amp;S </t>
  </si>
  <si>
    <t>added information in the outline directly</t>
  </si>
  <si>
    <t>Community and engagement</t>
  </si>
  <si>
    <t>Krista</t>
  </si>
  <si>
    <t xml:space="preserve">shared story via email format </t>
  </si>
  <si>
    <t>Environment</t>
  </si>
  <si>
    <t xml:space="preserve">shared story via interview format </t>
  </si>
  <si>
    <t>IAMGOLD Corporation 2023 ESG Performance Data</t>
  </si>
  <si>
    <t xml:space="preserve">IAMGOLD's 2023 Sustainability Report has been prepared with reference to the Global Reporting Initiative (GRI), Sustainability Accounting Standards Board's (SASB) Metals and Mining Standard, and the Task Force on Climate-related Financial Disclosures (TCFD). The 2023 ESG performance data summarizes the Company's performance for the 2023 reporting year and supplements information presented in our annual Sustainability Report. Data is reported using the metric system and US dollars, unless otherwise stated. 
</t>
  </si>
  <si>
    <t xml:space="preserve">Table of Contents </t>
  </si>
  <si>
    <t>Content</t>
  </si>
  <si>
    <t>GRI Standard(s)</t>
  </si>
  <si>
    <t>SASB Standard(s)</t>
  </si>
  <si>
    <t>Ethics and Compliance</t>
  </si>
  <si>
    <t>Anti-corruption</t>
  </si>
  <si>
    <t>205-2</t>
  </si>
  <si>
    <t>Reported incidents of discrimination</t>
  </si>
  <si>
    <t>406-1</t>
  </si>
  <si>
    <t>Number of whistleblower complaints</t>
  </si>
  <si>
    <t>Human rights training</t>
  </si>
  <si>
    <t>410-1</t>
  </si>
  <si>
    <t>Political contributions</t>
  </si>
  <si>
    <t>415-1</t>
  </si>
  <si>
    <t xml:space="preserve">Economic Performance </t>
  </si>
  <si>
    <t>Economic performance (USD millions)</t>
  </si>
  <si>
    <t>201-1</t>
  </si>
  <si>
    <t>Community investments (USD millions)</t>
  </si>
  <si>
    <t>Financial assistance received from government (USD millions)</t>
  </si>
  <si>
    <t>201-4</t>
  </si>
  <si>
    <t>Host government share in mine(s)</t>
  </si>
  <si>
    <t>Procurement, including local (USD millions)</t>
  </si>
  <si>
    <t>204-1</t>
  </si>
  <si>
    <t xml:space="preserve">Production </t>
  </si>
  <si>
    <t xml:space="preserve">EM-MM-000.A </t>
  </si>
  <si>
    <t>Health and Safety</t>
  </si>
  <si>
    <t>Injuries and health</t>
  </si>
  <si>
    <t>403-9, 403-10</t>
  </si>
  <si>
    <t>EM-MM-320a.1</t>
  </si>
  <si>
    <t xml:space="preserve">Workforce </t>
  </si>
  <si>
    <t>Total employees by gender</t>
  </si>
  <si>
    <t>2-7</t>
  </si>
  <si>
    <t>Workforce composition</t>
  </si>
  <si>
    <t>2-7, 2-8</t>
  </si>
  <si>
    <t>EM-MM-000.B</t>
  </si>
  <si>
    <t>Employees by contract (permanent, temporary, full-time, part-time and non-guaranteed hours) and region</t>
  </si>
  <si>
    <t xml:space="preserve">Proportion of senior management hired from the local community </t>
  </si>
  <si>
    <t>202-2</t>
  </si>
  <si>
    <t>Labour relations</t>
  </si>
  <si>
    <t>402-1, G4 MM4</t>
  </si>
  <si>
    <t>EM-MM-310a.1,  EM-MM-310a.2</t>
  </si>
  <si>
    <t>Diversity of governance and employees</t>
  </si>
  <si>
    <t>405-1</t>
  </si>
  <si>
    <t>Employee new hires and turnover</t>
  </si>
  <si>
    <t>401-1</t>
  </si>
  <si>
    <t>Benefits</t>
  </si>
  <si>
    <t>401-2</t>
  </si>
  <si>
    <t>Parental leave</t>
  </si>
  <si>
    <t>401-3</t>
  </si>
  <si>
    <t xml:space="preserve">Average hours of training per year per employee </t>
  </si>
  <si>
    <t>404-1</t>
  </si>
  <si>
    <t>Programs for upgrading employee skills and transition assistance programs</t>
  </si>
  <si>
    <t>404-2</t>
  </si>
  <si>
    <t>Employees receiving regular performance and career development reviews</t>
  </si>
  <si>
    <t>404-3</t>
  </si>
  <si>
    <t>Ratio of basic salary and renumeration of female to male</t>
  </si>
  <si>
    <t>405-2</t>
  </si>
  <si>
    <t>Energy and Emissions</t>
  </si>
  <si>
    <t>Energy consumption within the organization (gigajoules)</t>
  </si>
  <si>
    <t>302-1</t>
  </si>
  <si>
    <t>EM-MM-130a.1</t>
  </si>
  <si>
    <t>Energy intensity</t>
  </si>
  <si>
    <t>302-3</t>
  </si>
  <si>
    <t xml:space="preserve">Emissions, including Scope 1 &amp; 2 </t>
  </si>
  <si>
    <t>305-1, 305-2</t>
  </si>
  <si>
    <t>EM-MM-110a.1</t>
  </si>
  <si>
    <t>Emissions intensity (Scope 1 &amp; 2)</t>
  </si>
  <si>
    <t>305-4</t>
  </si>
  <si>
    <t>Base year emissions</t>
  </si>
  <si>
    <t>Air emissions (non-GHGs) (kilograms)</t>
  </si>
  <si>
    <t>305-7</t>
  </si>
  <si>
    <t xml:space="preserve">EM-MM-120a.1 </t>
  </si>
  <si>
    <t xml:space="preserve">Water </t>
  </si>
  <si>
    <r>
      <t>Total water withdrawal, discharge and consumption (megalitres / 000 m</t>
    </r>
    <r>
      <rPr>
        <u/>
        <vertAlign val="superscript"/>
        <sz val="10"/>
        <color rgb="FF25323A"/>
        <rFont val="Arial"/>
        <family val="2"/>
      </rPr>
      <t>3</t>
    </r>
    <r>
      <rPr>
        <u/>
        <sz val="10"/>
        <color rgb="FF25323A"/>
        <rFont val="Arial"/>
        <family val="2"/>
      </rPr>
      <t>)</t>
    </r>
  </si>
  <si>
    <t>303-3, 303-4, 303-5</t>
  </si>
  <si>
    <t>EM-MM-140a.1</t>
  </si>
  <si>
    <r>
      <t>Water withdrawal from all areas with water stress (megalitres / 000 m</t>
    </r>
    <r>
      <rPr>
        <u/>
        <vertAlign val="superscript"/>
        <sz val="10"/>
        <color rgb="FF25323A"/>
        <rFont val="Arial"/>
        <family val="2"/>
      </rPr>
      <t>3</t>
    </r>
    <r>
      <rPr>
        <u/>
        <sz val="10"/>
        <color rgb="FF25323A"/>
        <rFont val="Arial"/>
        <family val="2"/>
      </rPr>
      <t>)</t>
    </r>
  </si>
  <si>
    <t>303-3</t>
  </si>
  <si>
    <r>
      <t>Water withdrawal by source and category (megalitres / 000 m</t>
    </r>
    <r>
      <rPr>
        <u/>
        <vertAlign val="superscript"/>
        <sz val="10"/>
        <color rgb="FF25323A"/>
        <rFont val="Arial"/>
        <family val="2"/>
      </rPr>
      <t>3</t>
    </r>
    <r>
      <rPr>
        <u/>
        <sz val="10"/>
        <color rgb="FF25323A"/>
        <rFont val="Arial"/>
        <family val="2"/>
      </rPr>
      <t>)</t>
    </r>
  </si>
  <si>
    <r>
      <t>Water discharge to destination (megalitres / 000 m</t>
    </r>
    <r>
      <rPr>
        <u/>
        <vertAlign val="superscript"/>
        <sz val="10"/>
        <color rgb="FF25323A"/>
        <rFont val="Arial"/>
        <family val="2"/>
      </rPr>
      <t>3</t>
    </r>
    <r>
      <rPr>
        <u/>
        <sz val="10"/>
        <color rgb="FF25323A"/>
        <rFont val="Arial"/>
        <family val="2"/>
      </rPr>
      <t>)</t>
    </r>
  </si>
  <si>
    <t>303-4</t>
  </si>
  <si>
    <r>
      <t>Water discharge by category (megalitres / 000 m</t>
    </r>
    <r>
      <rPr>
        <u/>
        <vertAlign val="superscript"/>
        <sz val="10"/>
        <color rgb="FF25323A"/>
        <rFont val="Arial"/>
        <family val="2"/>
      </rPr>
      <t>3</t>
    </r>
    <r>
      <rPr>
        <u/>
        <sz val="10"/>
        <color rgb="FF25323A"/>
        <rFont val="Arial"/>
        <family val="2"/>
      </rPr>
      <t>)</t>
    </r>
  </si>
  <si>
    <t>Water consumption from all areas with water stress</t>
  </si>
  <si>
    <t>303-5</t>
  </si>
  <si>
    <t>Number of incidents of water-related non-compliance</t>
  </si>
  <si>
    <t xml:space="preserve">EM-MM-140a.2 </t>
  </si>
  <si>
    <t>Biodiversity and Land</t>
  </si>
  <si>
    <t>Protected species on IAMGOLD concessions</t>
  </si>
  <si>
    <t>304-4</t>
  </si>
  <si>
    <t>Land disturbed and rehabilitated (hectares)</t>
  </si>
  <si>
    <t>G4 MM1</t>
  </si>
  <si>
    <t>Materials</t>
  </si>
  <si>
    <t>Total weight of non-renewable materials (metric tonnes)</t>
  </si>
  <si>
    <t>301-1</t>
  </si>
  <si>
    <t>Tailings and Waste</t>
  </si>
  <si>
    <t>Generated waste (metric tonnes)</t>
  </si>
  <si>
    <t>306-3</t>
  </si>
  <si>
    <t>EM-MM-150a.7</t>
  </si>
  <si>
    <t>Mineral waste (metric tonnes)</t>
  </si>
  <si>
    <t xml:space="preserve">EM-MM-150a.6, EM-MM-150a.5 </t>
  </si>
  <si>
    <t>Non-mineral waste - Diverted waste (metric tonnes)</t>
  </si>
  <si>
    <t>306-4</t>
  </si>
  <si>
    <t>EM-MM-150.8</t>
  </si>
  <si>
    <t>Non-mineral waste - Disposed waste (metric tonnes)</t>
  </si>
  <si>
    <t>306-5</t>
  </si>
  <si>
    <t>2023 Sustainability Performance Data</t>
  </si>
  <si>
    <r>
      <rPr>
        <b/>
        <sz val="10"/>
        <color rgb="FF000000"/>
        <rFont val="Arial"/>
        <family val="2"/>
      </rPr>
      <t xml:space="preserve">Anti-corruption </t>
    </r>
    <r>
      <rPr>
        <b/>
        <vertAlign val="superscript"/>
        <sz val="10"/>
        <color rgb="FF000000"/>
        <rFont val="Arial"/>
        <family val="2"/>
      </rPr>
      <t>(1)</t>
    </r>
  </si>
  <si>
    <t>Essakane</t>
  </si>
  <si>
    <t>Westwood</t>
  </si>
  <si>
    <t>Côté Gold</t>
  </si>
  <si>
    <t>Corporate</t>
  </si>
  <si>
    <t>Exploration</t>
  </si>
  <si>
    <t>Communication of anti-corruption policies and procedures (%)</t>
  </si>
  <si>
    <t>Governance body members </t>
  </si>
  <si>
    <t>n/a</t>
  </si>
  <si>
    <t>Employees</t>
  </si>
  <si>
    <t>Business partners</t>
  </si>
  <si>
    <t>Training on anti-corruption policies and procedures (%)</t>
  </si>
  <si>
    <t>(1) GRI 205-2 Communication and training about anti-corruption policies and procedures.</t>
  </si>
  <si>
    <t>Global</t>
  </si>
  <si>
    <r>
      <t xml:space="preserve">Reported incidents of discrimination </t>
    </r>
    <r>
      <rPr>
        <b/>
        <vertAlign val="superscript"/>
        <sz val="10"/>
        <rFont val="Arial"/>
        <family val="2"/>
      </rPr>
      <t>(2)</t>
    </r>
  </si>
  <si>
    <t>(2) GRI 406-1  Incidents of discrimination and corrective actions taken.</t>
  </si>
  <si>
    <r>
      <t>Human rights training</t>
    </r>
    <r>
      <rPr>
        <b/>
        <vertAlign val="superscript"/>
        <sz val="10"/>
        <rFont val="Arial"/>
        <family val="2"/>
      </rPr>
      <t xml:space="preserve"> (3)</t>
    </r>
  </si>
  <si>
    <t>Private security personnel trained on human rights policies or procedures (%)</t>
  </si>
  <si>
    <t>Training requirements apply to third-party organizations providing security personnel</t>
  </si>
  <si>
    <t>Yes</t>
  </si>
  <si>
    <t>(3) GRI 410-1 Security personnel trained in human rights policies or procedures.</t>
  </si>
  <si>
    <r>
      <t xml:space="preserve">Political contributions </t>
    </r>
    <r>
      <rPr>
        <b/>
        <vertAlign val="superscript"/>
        <sz val="10"/>
        <color rgb="FF000000"/>
        <rFont val="Arial"/>
        <family val="2"/>
      </rPr>
      <t>(4)</t>
    </r>
  </si>
  <si>
    <t>Value of financial and in-kind political contributions made (USD)</t>
  </si>
  <si>
    <t>(4) GRI 415-1 Political contributions.</t>
  </si>
  <si>
    <r>
      <t xml:space="preserve">Economic performance (USD millions) </t>
    </r>
    <r>
      <rPr>
        <b/>
        <vertAlign val="superscript"/>
        <sz val="10"/>
        <rFont val="Arial"/>
        <family val="2"/>
      </rPr>
      <t>(1)</t>
    </r>
  </si>
  <si>
    <t xml:space="preserve">Economic Value Generated </t>
  </si>
  <si>
    <t xml:space="preserve">Economic Value Distributed </t>
  </si>
  <si>
    <r>
      <t>Economic Value Retained</t>
    </r>
    <r>
      <rPr>
        <b/>
        <vertAlign val="superscript"/>
        <sz val="10"/>
        <color theme="1"/>
        <rFont val="Arial"/>
        <family val="2"/>
      </rPr>
      <t>8</t>
    </r>
  </si>
  <si>
    <t xml:space="preserve">Payment to Suppliers </t>
  </si>
  <si>
    <r>
      <t>Employee Wages and Benefits</t>
    </r>
    <r>
      <rPr>
        <b/>
        <vertAlign val="superscript"/>
        <sz val="10"/>
        <color theme="1"/>
        <rFont val="Arial"/>
        <family val="2"/>
      </rPr>
      <t>5</t>
    </r>
  </si>
  <si>
    <r>
      <t>Payments to Providers of Capital</t>
    </r>
    <r>
      <rPr>
        <b/>
        <vertAlign val="superscript"/>
        <sz val="10"/>
        <color theme="1"/>
        <rFont val="Arial"/>
        <family val="2"/>
      </rPr>
      <t>6</t>
    </r>
  </si>
  <si>
    <r>
      <t>Income and Resource Taxes</t>
    </r>
    <r>
      <rPr>
        <b/>
        <vertAlign val="superscript"/>
        <sz val="10"/>
        <color theme="1"/>
        <rFont val="Arial"/>
        <family val="2"/>
      </rPr>
      <t>7</t>
    </r>
  </si>
  <si>
    <t xml:space="preserve">Total </t>
  </si>
  <si>
    <t>Country</t>
  </si>
  <si>
    <r>
      <t>Revenue</t>
    </r>
    <r>
      <rPr>
        <vertAlign val="superscript"/>
        <sz val="10"/>
        <rFont val="Arial"/>
        <family val="2"/>
      </rPr>
      <t xml:space="preserve">2 </t>
    </r>
  </si>
  <si>
    <r>
      <t>Operating Costs</t>
    </r>
    <r>
      <rPr>
        <vertAlign val="superscript"/>
        <sz val="10"/>
        <rFont val="Arial"/>
        <family val="2"/>
      </rPr>
      <t>3</t>
    </r>
  </si>
  <si>
    <r>
      <t>Capitalized</t>
    </r>
    <r>
      <rPr>
        <vertAlign val="superscript"/>
        <sz val="10"/>
        <rFont val="Arial"/>
        <family val="2"/>
      </rPr>
      <t>4</t>
    </r>
  </si>
  <si>
    <t>Expensed</t>
  </si>
  <si>
    <t>Capitalized</t>
  </si>
  <si>
    <t xml:space="preserve">Burkina Faso </t>
  </si>
  <si>
    <t>Canada</t>
  </si>
  <si>
    <t xml:space="preserve">Other </t>
  </si>
  <si>
    <r>
      <t>Other</t>
    </r>
    <r>
      <rPr>
        <vertAlign val="superscript"/>
        <sz val="10"/>
        <color theme="1"/>
        <rFont val="Arial"/>
        <family val="2"/>
      </rPr>
      <t>9</t>
    </r>
  </si>
  <si>
    <t>Total</t>
  </si>
  <si>
    <t>(1) GRI 201-1 Direct economic value generated and distributed.</t>
  </si>
  <si>
    <t>(2) Revenues are presented based on an accrual basis.</t>
  </si>
  <si>
    <t xml:space="preserve">(3) Include cost of sales, general and administration, exploration expense, community investments, royalties, and other expenses. Excludes impairment, NRV write-downs/provisions, depreciation and employee wages and benefits. </t>
  </si>
  <si>
    <t>(4) Capitalized expenditures include the purchase of property, plant and equipment.</t>
  </si>
  <si>
    <t>(5) Wages and benefits reflect total amounts paid to employees relating to wages and benefits, including payroll taxes.</t>
  </si>
  <si>
    <t>(6) Payments to providers of capital include dividends to non-controlling interests, leases paid, senior notes, equipment loan, interest on credit facility, and other.</t>
  </si>
  <si>
    <t>(7) Income and resource taxes include amounts paid in the year (excludes payroll taxes, which are included in employee wages and benefits).</t>
  </si>
  <si>
    <t>(8) Economic value retained is economic value generated minus economic value distributed.</t>
  </si>
  <si>
    <t>(9) Includes corporate entities in Barbados and France.</t>
  </si>
  <si>
    <t>Burkina Faso</t>
  </si>
  <si>
    <r>
      <t xml:space="preserve">Community Investments (USD millions) </t>
    </r>
    <r>
      <rPr>
        <b/>
        <vertAlign val="superscript"/>
        <sz val="10"/>
        <rFont val="Arial"/>
        <family val="2"/>
      </rPr>
      <t>(10)</t>
    </r>
  </si>
  <si>
    <t>(10) GRI 201-1 Direct economic value generated and distributed.</t>
  </si>
  <si>
    <r>
      <t xml:space="preserve">Financial assistance received from government (USD millions) </t>
    </r>
    <r>
      <rPr>
        <b/>
        <vertAlign val="superscript"/>
        <sz val="10"/>
        <rFont val="Arial"/>
        <family val="2"/>
      </rPr>
      <t>(11)</t>
    </r>
  </si>
  <si>
    <t>Host government share in mine(s) (%)</t>
  </si>
  <si>
    <t>(11) GRI 201-4 Financial assistance received from government.</t>
  </si>
  <si>
    <t>Procurement (USD millions)</t>
  </si>
  <si>
    <t>Total global spend</t>
  </si>
  <si>
    <t>Total country spend</t>
  </si>
  <si>
    <t>Total local spend</t>
  </si>
  <si>
    <r>
      <t>Percent local spend</t>
    </r>
    <r>
      <rPr>
        <vertAlign val="superscript"/>
        <sz val="10"/>
        <rFont val="Arial"/>
        <family val="2"/>
      </rPr>
      <t xml:space="preserve"> (12)</t>
    </r>
  </si>
  <si>
    <t>Definition of local</t>
  </si>
  <si>
    <t>Business registered in the Sahel (Burkina Faso)</t>
  </si>
  <si>
    <t>Business registered in Abitibi-Témiscamingue</t>
  </si>
  <si>
    <t>Businesses located in Northern Ontario, where the mine is located such as Sudbury, Timmins and Thunder Bay</t>
  </si>
  <si>
    <t>(12) GRI 204-1 Proportion of spending on local suppliers.</t>
  </si>
  <si>
    <r>
      <t xml:space="preserve">Production </t>
    </r>
    <r>
      <rPr>
        <b/>
        <vertAlign val="superscript"/>
        <sz val="10"/>
        <rFont val="Arial"/>
        <family val="2"/>
      </rPr>
      <t>(13)</t>
    </r>
  </si>
  <si>
    <t>Total gold produced (ounces)</t>
  </si>
  <si>
    <t>Gold produced (attributable ounces)</t>
  </si>
  <si>
    <t>(13) SASB EM-MM-000.A Production of metal ores and finished metal products.</t>
  </si>
  <si>
    <r>
      <t xml:space="preserve">Injuries and health </t>
    </r>
    <r>
      <rPr>
        <b/>
        <vertAlign val="superscript"/>
        <sz val="10"/>
        <color rgb="FF000000"/>
        <rFont val="Arial"/>
        <family val="2"/>
      </rPr>
      <t>(1,2)</t>
    </r>
  </si>
  <si>
    <r>
      <t>Employees</t>
    </r>
    <r>
      <rPr>
        <sz val="10"/>
        <color rgb="FF000000"/>
        <rFont val="Arial"/>
        <family val="2"/>
      </rPr>
      <t xml:space="preserve"> </t>
    </r>
  </si>
  <si>
    <t xml:space="preserve">Côté Gold </t>
  </si>
  <si>
    <t xml:space="preserve">Corporate </t>
  </si>
  <si>
    <r>
      <t xml:space="preserve">Rosebel </t>
    </r>
    <r>
      <rPr>
        <b/>
        <vertAlign val="superscript"/>
        <sz val="10"/>
        <rFont val="Arial"/>
        <family val="2"/>
      </rPr>
      <t>(3)</t>
    </r>
  </si>
  <si>
    <r>
      <t xml:space="preserve">Boto </t>
    </r>
    <r>
      <rPr>
        <b/>
        <vertAlign val="superscript"/>
        <sz val="10"/>
        <rFont val="Arial"/>
        <family val="2"/>
      </rPr>
      <t>(3)</t>
    </r>
  </si>
  <si>
    <r>
      <t>Total</t>
    </r>
    <r>
      <rPr>
        <b/>
        <vertAlign val="superscript"/>
        <sz val="10"/>
        <rFont val="Arial"/>
        <family val="2"/>
      </rPr>
      <t xml:space="preserve"> </t>
    </r>
  </si>
  <si>
    <t>Number of fatalities</t>
  </si>
  <si>
    <t>Rate of Fatalities</t>
  </si>
  <si>
    <t>Lost Time Injuries (LTI)</t>
  </si>
  <si>
    <t>Lost Time Injury Frequency Rate (LTIFR)</t>
  </si>
  <si>
    <t>Days Away, Restricted or Transferred (DART)</t>
  </si>
  <si>
    <t>DART Frequency Rate (DARTFR)</t>
  </si>
  <si>
    <t>Total Recordable Injuries (TRI)</t>
  </si>
  <si>
    <t>TRI Frequency Rate (TRIFR)</t>
  </si>
  <si>
    <t>Occupational illnesses</t>
  </si>
  <si>
    <t>Numbers of hours worked</t>
  </si>
  <si>
    <t>Contractors</t>
  </si>
  <si>
    <t>Employees and contractors</t>
  </si>
  <si>
    <t>(1) Frequency rates per 200,000 hours worked.</t>
  </si>
  <si>
    <t>(2) GRI 403-9 Work-related injuries, GRI 403-10 Work-related ill health, and SASB EM-MM-320a.1 All-incidence rate, fatality rate, near miss frequency rate, average hours of health, safety, and emergency response training.</t>
  </si>
  <si>
    <t>(3) Rosebel and Boto are divested assets. The sale of the Rosebel Gold Mine was completed in January 2023. The sale of the West African development and exploration assets, including Boto Gold, was completed in April 2023.</t>
  </si>
  <si>
    <r>
      <t xml:space="preserve">Total employees by gender </t>
    </r>
    <r>
      <rPr>
        <b/>
        <vertAlign val="superscript"/>
        <sz val="10"/>
        <color rgb="FF000000"/>
        <rFont val="Arial"/>
        <family val="2"/>
      </rPr>
      <t>(1)</t>
    </r>
  </si>
  <si>
    <t>Male</t>
  </si>
  <si>
    <t>Female</t>
  </si>
  <si>
    <r>
      <t xml:space="preserve">Workforce composition </t>
    </r>
    <r>
      <rPr>
        <b/>
        <vertAlign val="superscript"/>
        <sz val="10"/>
        <rFont val="Arial"/>
        <family val="2"/>
      </rPr>
      <t>(1)</t>
    </r>
  </si>
  <si>
    <t>Number of employees</t>
  </si>
  <si>
    <r>
      <t xml:space="preserve">Number of contractors </t>
    </r>
    <r>
      <rPr>
        <vertAlign val="superscript"/>
        <sz val="10"/>
        <rFont val="Arial"/>
        <family val="2"/>
      </rPr>
      <t>(2)</t>
    </r>
  </si>
  <si>
    <t>Contractor share of workforce</t>
  </si>
  <si>
    <t>Total workforce</t>
  </si>
  <si>
    <t>(1) GRI 2-7 Employees and SASB EM-MM-000.B Total number of employees, percentage contractors.</t>
  </si>
  <si>
    <t>(2) GRI 2-8 Workers who are not employees.</t>
  </si>
  <si>
    <r>
      <t xml:space="preserve">Employees by contract and region </t>
    </r>
    <r>
      <rPr>
        <b/>
        <vertAlign val="superscript"/>
        <sz val="10"/>
        <color rgb="FF000000"/>
        <rFont val="Arial"/>
        <family val="2"/>
      </rPr>
      <t>(3)</t>
    </r>
  </si>
  <si>
    <r>
      <t xml:space="preserve">Exploration </t>
    </r>
    <r>
      <rPr>
        <b/>
        <vertAlign val="superscript"/>
        <sz val="10"/>
        <color theme="1"/>
        <rFont val="Arial"/>
        <family val="2"/>
      </rPr>
      <t>(4)</t>
    </r>
  </si>
  <si>
    <t>Multiple</t>
  </si>
  <si>
    <t>Permanent</t>
  </si>
  <si>
    <t>Temporary</t>
  </si>
  <si>
    <t>Full-time</t>
  </si>
  <si>
    <t>Part-time</t>
  </si>
  <si>
    <t>Non-guaranteed hours</t>
  </si>
  <si>
    <t>(3) GRI 2-7 Employees.</t>
  </si>
  <si>
    <t>(4) Data represents exploration employees from Canada, Burkina Faso, Mali and Peru.</t>
  </si>
  <si>
    <r>
      <rPr>
        <b/>
        <sz val="10"/>
        <rFont val="Arial"/>
        <family val="2"/>
      </rPr>
      <t>Proportion of senior management hired from the local community</t>
    </r>
    <r>
      <rPr>
        <sz val="10"/>
        <rFont val="Arial"/>
        <family val="2"/>
      </rPr>
      <t xml:space="preserve"> </t>
    </r>
    <r>
      <rPr>
        <vertAlign val="superscript"/>
        <sz val="10"/>
        <rFont val="Arial"/>
        <family val="2"/>
      </rPr>
      <t>(5)</t>
    </r>
  </si>
  <si>
    <t>(5) GRI 202-2 Proportion of senior management hired from the local community.</t>
  </si>
  <si>
    <t xml:space="preserve">Exploration </t>
  </si>
  <si>
    <r>
      <t xml:space="preserve">Employees covered by a collective bargaining agreement </t>
    </r>
    <r>
      <rPr>
        <vertAlign val="superscript"/>
        <sz val="10"/>
        <rFont val="Arial"/>
        <family val="2"/>
      </rPr>
      <t>(6)</t>
    </r>
  </si>
  <si>
    <r>
      <t xml:space="preserve">Minimum notice periods regarding operational changes </t>
    </r>
    <r>
      <rPr>
        <vertAlign val="superscript"/>
        <sz val="10"/>
        <rFont val="Arial"/>
        <family val="2"/>
      </rPr>
      <t>(7)</t>
    </r>
  </si>
  <si>
    <t>4 weeks</t>
  </si>
  <si>
    <t>2 weeks</t>
  </si>
  <si>
    <t>Notice period specified in collective agreements</t>
  </si>
  <si>
    <t>No</t>
  </si>
  <si>
    <r>
      <t xml:space="preserve">Strikes and lockouts exceeding one weeks duration </t>
    </r>
    <r>
      <rPr>
        <vertAlign val="superscript"/>
        <sz val="10"/>
        <rFont val="Arial"/>
        <family val="2"/>
      </rPr>
      <t>(8)</t>
    </r>
  </si>
  <si>
    <t>(6) SASB EM-MM-310a.1 Percentage of active workforce covered under collective bargaining agreements.</t>
  </si>
  <si>
    <t>(7) GRI 402-1 Minimum notice periods regarding operational changes.</t>
  </si>
  <si>
    <t>(8) GRI G4 - MM4 Number of Strikes and Lockouts exceeding one week's duration and SASB EM-MM-310a.2 Number and duration of strikes and lockouts.</t>
  </si>
  <si>
    <r>
      <t xml:space="preserve">Diversity of governance and employees </t>
    </r>
    <r>
      <rPr>
        <b/>
        <vertAlign val="superscript"/>
        <sz val="10"/>
        <color rgb="FF000000"/>
        <rFont val="Arial"/>
        <family val="2"/>
      </rPr>
      <t>(9)</t>
    </r>
  </si>
  <si>
    <t xml:space="preserve">Rate of diversity in governance bodies (%) </t>
  </si>
  <si>
    <t>Rate of diversity of employees (%)</t>
  </si>
  <si>
    <t>Generation Z</t>
  </si>
  <si>
    <t>Millennials</t>
  </si>
  <si>
    <t>Generation X</t>
  </si>
  <si>
    <t>Boomers</t>
  </si>
  <si>
    <t>(9) GRI 405-1 Diversity of governance bodies and employees.</t>
  </si>
  <si>
    <r>
      <t xml:space="preserve">Employee new hires and turnover </t>
    </r>
    <r>
      <rPr>
        <b/>
        <vertAlign val="superscript"/>
        <sz val="10"/>
        <color rgb="FF000000"/>
        <rFont val="Arial"/>
        <family val="2"/>
      </rPr>
      <t>(10)</t>
    </r>
  </si>
  <si>
    <t>New hires by gender</t>
  </si>
  <si>
    <t>New hires by region</t>
  </si>
  <si>
    <t>Turnover by gender</t>
  </si>
  <si>
    <t>Turnover by region</t>
  </si>
  <si>
    <t xml:space="preserve">Turnover rate </t>
  </si>
  <si>
    <t>(10) GRI 401-1 New employee hires and employee turnover.</t>
  </si>
  <si>
    <r>
      <t xml:space="preserve">Benefits </t>
    </r>
    <r>
      <rPr>
        <b/>
        <vertAlign val="superscript"/>
        <sz val="10"/>
        <color theme="1"/>
        <rFont val="Arial"/>
        <family val="2"/>
      </rPr>
      <t>(11)</t>
    </r>
  </si>
  <si>
    <r>
      <t>Corporate</t>
    </r>
    <r>
      <rPr>
        <b/>
        <vertAlign val="superscript"/>
        <sz val="10"/>
        <color theme="1"/>
        <rFont val="Arial"/>
        <family val="2"/>
      </rPr>
      <t xml:space="preserve"> (13)</t>
    </r>
  </si>
  <si>
    <t>Life Insurance</t>
  </si>
  <si>
    <t>Health Care</t>
  </si>
  <si>
    <t>Disability and Invalidity Coverage</t>
  </si>
  <si>
    <t>Parental Leave</t>
  </si>
  <si>
    <t>Retirement Provision</t>
  </si>
  <si>
    <t>Stock Ownership</t>
  </si>
  <si>
    <t>Others</t>
  </si>
  <si>
    <t>(11) GRI 401-2 Benefits provided to full-time employees not provided to temporary or part-time.</t>
  </si>
  <si>
    <t>(12) Temporary employees depending on the length of the contract may receive a variety of benefits.</t>
  </si>
  <si>
    <r>
      <t xml:space="preserve">Parental leave </t>
    </r>
    <r>
      <rPr>
        <b/>
        <vertAlign val="superscript"/>
        <sz val="10"/>
        <color rgb="FF000000"/>
        <rFont val="Arial"/>
        <family val="2"/>
      </rPr>
      <t>(13)</t>
    </r>
  </si>
  <si>
    <t>Employees entitled to parental leave</t>
  </si>
  <si>
    <t>Employees that took parental leave</t>
  </si>
  <si>
    <t>Employees that returned to work following parental leave</t>
  </si>
  <si>
    <t>Number of employees that returned to work following parental leave that were still employed 12 months after their return to work</t>
  </si>
  <si>
    <t>Return to work rate following parental leave</t>
  </si>
  <si>
    <t>Retention rate 12 months following return to work</t>
  </si>
  <si>
    <t>(13) GRI 401-3 Parental leave.</t>
  </si>
  <si>
    <r>
      <t>Average hours of training per year per employee</t>
    </r>
    <r>
      <rPr>
        <sz val="10"/>
        <color rgb="FF000000"/>
        <rFont val="Arial"/>
        <family val="2"/>
      </rPr>
      <t xml:space="preserve"> </t>
    </r>
    <r>
      <rPr>
        <b/>
        <vertAlign val="superscript"/>
        <sz val="10"/>
        <color rgb="FF000000"/>
        <rFont val="Arial"/>
        <family val="2"/>
      </rPr>
      <t>(14,15)</t>
    </r>
  </si>
  <si>
    <t>Not tracked</t>
  </si>
  <si>
    <t>Gender not tracked</t>
  </si>
  <si>
    <t>Management</t>
  </si>
  <si>
    <t>Non-management</t>
  </si>
  <si>
    <t>Employee category not tracked</t>
  </si>
  <si>
    <t>(14) GRI 404-1 Average hours of training per year per employee.</t>
  </si>
  <si>
    <t>(15) Training hours are estimated.</t>
  </si>
  <si>
    <r>
      <t xml:space="preserve">Programs for upgrading employee skills and transition assistance programs </t>
    </r>
    <r>
      <rPr>
        <b/>
        <vertAlign val="superscript"/>
        <sz val="10"/>
        <color theme="1"/>
        <rFont val="Arial"/>
        <family val="2"/>
      </rPr>
      <t>(16)</t>
    </r>
  </si>
  <si>
    <t xml:space="preserve">Pre-retirement planning </t>
  </si>
  <si>
    <t>Retraining for those intending to continue working</t>
  </si>
  <si>
    <t>Severance pay</t>
  </si>
  <si>
    <t>Job placement services</t>
  </si>
  <si>
    <t>Assistance (such as training and counselling) on transitioning to a non-working life</t>
  </si>
  <si>
    <t>(16) GRI 404-2 Programs for upgrading employee skills and transition assistance programs.</t>
  </si>
  <si>
    <r>
      <t xml:space="preserve">Employees receiving regular performance and career development reviews </t>
    </r>
    <r>
      <rPr>
        <b/>
        <vertAlign val="superscript"/>
        <sz val="10"/>
        <color theme="1"/>
        <rFont val="Arial"/>
        <family val="2"/>
      </rPr>
      <t>(17)</t>
    </r>
  </si>
  <si>
    <t>(17) GRI 404-3 Percentage of employees receiving regular performance and career development reviews.</t>
  </si>
  <si>
    <r>
      <t xml:space="preserve">Ratio of basic salary and renumeration </t>
    </r>
    <r>
      <rPr>
        <b/>
        <vertAlign val="superscript"/>
        <sz val="10"/>
        <color rgb="FF000000"/>
        <rFont val="Arial"/>
        <family val="2"/>
      </rPr>
      <t>(18)</t>
    </r>
  </si>
  <si>
    <t>Average basic salary (women: men)</t>
  </si>
  <si>
    <t>Women</t>
  </si>
  <si>
    <t>Men</t>
  </si>
  <si>
    <t>Managers / Directors</t>
  </si>
  <si>
    <t>Professionals / Supervisors</t>
  </si>
  <si>
    <t>Administrative / Technical</t>
  </si>
  <si>
    <t>(18) GRI 405-2 Ratio of basic salary and remuneration of women to men.</t>
  </si>
  <si>
    <r>
      <t xml:space="preserve">Global energy consumption (gigajoules) </t>
    </r>
    <r>
      <rPr>
        <b/>
        <vertAlign val="superscript"/>
        <sz val="10"/>
        <color rgb="FF000000"/>
        <rFont val="Arial"/>
        <family val="2"/>
      </rPr>
      <t>(1)</t>
    </r>
  </si>
  <si>
    <t>Advanced Exploration</t>
  </si>
  <si>
    <t>Non-renewable sources, Scope 1</t>
  </si>
  <si>
    <t>Diesel</t>
  </si>
  <si>
    <t>Gasoline</t>
  </si>
  <si>
    <t>Heavy Fuel Oil</t>
  </si>
  <si>
    <t>-</t>
  </si>
  <si>
    <t>Light Fuel Oil</t>
  </si>
  <si>
    <t>Acetylene</t>
  </si>
  <si>
    <t>Kerosene</t>
  </si>
  <si>
    <t>ANFO</t>
  </si>
  <si>
    <t>Emulsion ANFO</t>
  </si>
  <si>
    <t>Propane</t>
  </si>
  <si>
    <t>Natural Gas</t>
  </si>
  <si>
    <t>Renewable sources, generated on-site, Scope 1</t>
  </si>
  <si>
    <t xml:space="preserve">Solar </t>
  </si>
  <si>
    <t>Generated off-site, Scope 2</t>
  </si>
  <si>
    <t>Purchased grid electricity</t>
  </si>
  <si>
    <t xml:space="preserve">Total energy consumption </t>
  </si>
  <si>
    <t>(1) GRI 302-1 Energy consumption within the organization and SASB EM-MM-130a.1 Total energy consumed, percentage grid electricity, percentage renewable.</t>
  </si>
  <si>
    <r>
      <t xml:space="preserve">Global energy intensity </t>
    </r>
    <r>
      <rPr>
        <b/>
        <vertAlign val="superscript"/>
        <sz val="10"/>
        <color rgb="FF000000"/>
        <rFont val="Arial"/>
        <family val="2"/>
      </rPr>
      <t>(2)</t>
    </r>
  </si>
  <si>
    <t>Global intensity</t>
  </si>
  <si>
    <t>Intensity per gold produced (GJ/oz Au produced)</t>
  </si>
  <si>
    <t>(2) GRI 302-3 Energy intensity.</t>
  </si>
  <si>
    <r>
      <t>Global emissions</t>
    </r>
    <r>
      <rPr>
        <sz val="10"/>
        <color rgb="FF000000"/>
        <rFont val="Arial"/>
        <family val="2"/>
      </rPr>
      <t xml:space="preserve"> </t>
    </r>
    <r>
      <rPr>
        <b/>
        <sz val="10"/>
        <color rgb="FF000000"/>
        <rFont val="Arial"/>
        <family val="2"/>
      </rPr>
      <t>(metric tonnes CO</t>
    </r>
    <r>
      <rPr>
        <b/>
        <vertAlign val="subscript"/>
        <sz val="10"/>
        <color rgb="FF000000"/>
        <rFont val="Arial"/>
        <family val="2"/>
      </rPr>
      <t>2</t>
    </r>
    <r>
      <rPr>
        <b/>
        <sz val="10"/>
        <color rgb="FF000000"/>
        <rFont val="Arial"/>
        <family val="2"/>
      </rPr>
      <t xml:space="preserve">e) </t>
    </r>
    <r>
      <rPr>
        <b/>
        <vertAlign val="superscript"/>
        <sz val="10"/>
        <color rgb="FF000000"/>
        <rFont val="Arial"/>
        <family val="2"/>
      </rPr>
      <t xml:space="preserve">(3) </t>
    </r>
  </si>
  <si>
    <r>
      <t xml:space="preserve">Scope 1 emissions </t>
    </r>
    <r>
      <rPr>
        <vertAlign val="superscript"/>
        <sz val="10"/>
        <rFont val="Arial"/>
        <family val="2"/>
      </rPr>
      <t>(4)</t>
    </r>
  </si>
  <si>
    <r>
      <t xml:space="preserve">Scope 2 emissions </t>
    </r>
    <r>
      <rPr>
        <vertAlign val="superscript"/>
        <sz val="10"/>
        <rFont val="Arial"/>
        <family val="2"/>
      </rPr>
      <t>(5)</t>
    </r>
  </si>
  <si>
    <t>Total Scope 1 and 2 emissions</t>
  </si>
  <si>
    <r>
      <t>(3) Assessment conducted in accordance with the Greenhouse Gas Protocol: A Corporate Accounting and Reporting Standard (Revised Edition). Greenhouse gas emissions are reported based on operational control (i.e., 100 per cent of the GHG emissions from operations over which IAMGOLD has control is reported). Emissions are stated on a CO</t>
    </r>
    <r>
      <rPr>
        <vertAlign val="subscript"/>
        <sz val="8"/>
        <rFont val="Arial"/>
        <family val="2"/>
      </rPr>
      <t>2</t>
    </r>
    <r>
      <rPr>
        <sz val="8"/>
        <rFont val="Arial"/>
        <family val="2"/>
      </rPr>
      <t>e basis, which is inclusive of CO</t>
    </r>
    <r>
      <rPr>
        <vertAlign val="subscript"/>
        <sz val="8"/>
        <rFont val="Arial"/>
        <family val="2"/>
      </rPr>
      <t>2</t>
    </r>
    <r>
      <rPr>
        <sz val="8"/>
        <rFont val="Arial"/>
        <family val="2"/>
      </rPr>
      <t>, CH</t>
    </r>
    <r>
      <rPr>
        <vertAlign val="subscript"/>
        <sz val="8"/>
        <rFont val="Arial"/>
        <family val="2"/>
      </rPr>
      <t>4</t>
    </r>
    <r>
      <rPr>
        <sz val="8"/>
        <rFont val="Arial"/>
        <family val="2"/>
      </rPr>
      <t>, N</t>
    </r>
    <r>
      <rPr>
        <vertAlign val="subscript"/>
        <sz val="8"/>
        <rFont val="Arial"/>
        <family val="2"/>
      </rPr>
      <t>2</t>
    </r>
    <r>
      <rPr>
        <sz val="8"/>
        <rFont val="Arial"/>
        <family val="2"/>
      </rPr>
      <t>O, and HFCs. Carbon dioxide equivalent values are calculated using the Intergovernmental Panel on Climate Change’s Fifth Assessment Report (AR5) Global Warming Potential (GWP) factors. Emission factors are sourced from the Canada National Inventory Report 1990-2021, U.S. Environmental Protection Agency Climate Leaders Emissions Factors for Greenhouse Gas Inventories 2024, and IEA Emissions Factor Database.</t>
    </r>
  </si>
  <si>
    <t>(4) GRI 305-1 Direct (Scope 1) GHG Emissions and SASB EM-MM-110a.1 Gross global Scope 1 emissions.</t>
  </si>
  <si>
    <t>(5) GRI 305-2 Energy indirect (Scope 2) GHG Emissions.</t>
  </si>
  <si>
    <r>
      <t xml:space="preserve">Emissions intensity (Scope 1 &amp; 2) </t>
    </r>
    <r>
      <rPr>
        <b/>
        <vertAlign val="superscript"/>
        <sz val="10"/>
        <color rgb="FF000000"/>
        <rFont val="Arial"/>
        <family val="2"/>
      </rPr>
      <t>(6)</t>
    </r>
  </si>
  <si>
    <r>
      <t>Intensity per gold produced (tCO</t>
    </r>
    <r>
      <rPr>
        <vertAlign val="subscript"/>
        <sz val="10"/>
        <rFont val="Arial"/>
        <family val="2"/>
      </rPr>
      <t>2</t>
    </r>
    <r>
      <rPr>
        <sz val="10"/>
        <rFont val="Arial"/>
        <family val="2"/>
      </rPr>
      <t>e/oz Au produced)</t>
    </r>
  </si>
  <si>
    <t>(6) GRI 305-4 GHG emission intensity.</t>
  </si>
  <si>
    <r>
      <t xml:space="preserve">Base year emissions (2021) </t>
    </r>
    <r>
      <rPr>
        <b/>
        <vertAlign val="superscript"/>
        <sz val="10"/>
        <color rgb="FF000000"/>
        <rFont val="Arial"/>
        <family val="2"/>
      </rPr>
      <t>(7)</t>
    </r>
  </si>
  <si>
    <t>(7) The inventory used to establish the 2021 baseline includes Essakane, Westwood and Côté Gold (early-stage construction). Given that IAMGOLD’s core business includes both the operation and construction of mines, emissions related to construction activities are included in the baseline and will be reported in annual inventories.</t>
  </si>
  <si>
    <r>
      <t xml:space="preserve">Air Emissions (non-GHGs) (kilograms) </t>
    </r>
    <r>
      <rPr>
        <b/>
        <vertAlign val="superscript"/>
        <sz val="10"/>
        <rFont val="Arial"/>
        <family val="2"/>
      </rPr>
      <t>(8,9)</t>
    </r>
  </si>
  <si>
    <t>Sulfur oxides (SOx)</t>
  </si>
  <si>
    <t>Nitrous oxides (NOx)</t>
  </si>
  <si>
    <r>
      <t xml:space="preserve">Volatile organic compounds (VOC) </t>
    </r>
    <r>
      <rPr>
        <vertAlign val="superscript"/>
        <sz val="10"/>
        <rFont val="Arial"/>
        <family val="2"/>
      </rPr>
      <t>(10)</t>
    </r>
  </si>
  <si>
    <t>Carbon monoxide (CO)</t>
  </si>
  <si>
    <r>
      <t xml:space="preserve">Particulate matter (PM10) </t>
    </r>
    <r>
      <rPr>
        <vertAlign val="superscript"/>
        <sz val="10"/>
        <rFont val="Arial"/>
        <family val="2"/>
      </rPr>
      <t>(11)</t>
    </r>
  </si>
  <si>
    <r>
      <t xml:space="preserve">Particulate matter (PM2.5) </t>
    </r>
    <r>
      <rPr>
        <vertAlign val="superscript"/>
        <sz val="10"/>
        <rFont val="Arial"/>
        <family val="2"/>
      </rPr>
      <t>(11)</t>
    </r>
  </si>
  <si>
    <t>(8) GRI 305-7 Nitrogen oxides (NOx), sulfur oxides (SOx), and other significant air emissions and SASB EM-MM-120a.1 Air quality.</t>
  </si>
  <si>
    <t>(9)  Annually, IAMGOLD reports to the Canadian National Pollutant Release Inventory (NPRI) on a variety of air emissions including SOx, NOx, VOC and PM. NPRI has a threshold for reporting each air emission and if the facility falls beneath the threshold, they are not required to report this information. Non-Canadian operations (Essakane) are not required by federal regulators to report on VOC emissions. The emission factors are sourced from the Canadian NPRI and U.S. Environmental Protection Agency. Data represents estimated air emissions.</t>
  </si>
  <si>
    <t xml:space="preserve">(10) VOC data for Westwood includes emissions from stationary combustion, while VOC data for Côté Gold includes estimated emissions from stationary combustion and some mobile emissions. </t>
  </si>
  <si>
    <t>(11) Particulate matter for Westwood includes estimated emissions from road emissions.</t>
  </si>
  <si>
    <r>
      <t>Total water withdrawal, discharge and consumption (megalitres / 000 m</t>
    </r>
    <r>
      <rPr>
        <b/>
        <vertAlign val="superscript"/>
        <sz val="10"/>
        <rFont val="Arial"/>
        <family val="2"/>
      </rPr>
      <t>3</t>
    </r>
    <r>
      <rPr>
        <b/>
        <sz val="10"/>
        <rFont val="Arial"/>
        <family val="2"/>
      </rPr>
      <t xml:space="preserve">) </t>
    </r>
    <r>
      <rPr>
        <b/>
        <vertAlign val="superscript"/>
        <sz val="10"/>
        <color rgb="FF000000"/>
        <rFont val="Arial"/>
        <family val="2"/>
      </rPr>
      <t>(1)</t>
    </r>
  </si>
  <si>
    <r>
      <t xml:space="preserve">Withdrawal </t>
    </r>
    <r>
      <rPr>
        <vertAlign val="superscript"/>
        <sz val="10"/>
        <color theme="1"/>
        <rFont val="Arial"/>
        <family val="2"/>
      </rPr>
      <t>(2)</t>
    </r>
  </si>
  <si>
    <t>Surface</t>
  </si>
  <si>
    <t xml:space="preserve">Ground </t>
  </si>
  <si>
    <t xml:space="preserve">Precipitation </t>
  </si>
  <si>
    <r>
      <t xml:space="preserve">Third-party </t>
    </r>
    <r>
      <rPr>
        <vertAlign val="superscript"/>
        <sz val="10"/>
        <rFont val="Arial"/>
        <family val="2"/>
      </rPr>
      <t>(3)</t>
    </r>
  </si>
  <si>
    <r>
      <t xml:space="preserve">Discharge </t>
    </r>
    <r>
      <rPr>
        <vertAlign val="superscript"/>
        <sz val="10"/>
        <color theme="1"/>
        <rFont val="Arial"/>
        <family val="2"/>
      </rPr>
      <t>(4)</t>
    </r>
  </si>
  <si>
    <r>
      <t xml:space="preserve">Consumed </t>
    </r>
    <r>
      <rPr>
        <vertAlign val="superscript"/>
        <sz val="10"/>
        <color theme="1"/>
        <rFont val="Arial"/>
        <family val="2"/>
      </rPr>
      <t>(5)</t>
    </r>
  </si>
  <si>
    <t>Recycled</t>
  </si>
  <si>
    <t>(1) GRI 303-3 Water withdrawal, GRI 303-4 Water discharge, GRI 303-5 Water consumption, and SASB EM-MM-140a.1 Total water withdrawn, total water consumed, percentage of each in regions with High or Extremely High Baseline Water Stress.</t>
  </si>
  <si>
    <t xml:space="preserve">(2) Water withdrawn is the sum of all water drawn from surface water, groundwater, seawater, or a third party for any use over the course of the reporting period including water entrained in mined ore. Includes precipitation that is treated or processed by the site. Excludes diverted water that is not treated or processed (non-contact water). </t>
  </si>
  <si>
    <t xml:space="preserve">(3) Third-party water is supplied by an entity external to the organization, such as from municipalities and external water suppliers. </t>
  </si>
  <si>
    <t>(4) Water discharge includes effluents, used water, and unused water released. Includes seepage that enters groundwater, where this is measured. Currently it also includes "other managed" water that does not supply operational water demand that is discharged into the environment (for example precipitation and snowmelt in collection ponds).</t>
  </si>
  <si>
    <t>(5) Water consumption is water that is permanently removed, by evaporation, entrainment (in product or waste) or other losses and not returned to the water environment or a third party. Calculated as total water withdrawn minus total water discharged.</t>
  </si>
  <si>
    <r>
      <t>Water withdrawal from all areas with water stress (megalitres / 000 m</t>
    </r>
    <r>
      <rPr>
        <b/>
        <vertAlign val="superscript"/>
        <sz val="10"/>
        <color rgb="FF000000"/>
        <rFont val="Arial"/>
        <family val="2"/>
      </rPr>
      <t>3</t>
    </r>
    <r>
      <rPr>
        <b/>
        <sz val="10"/>
        <color rgb="FF000000"/>
        <rFont val="Arial"/>
        <family val="2"/>
      </rPr>
      <t>)</t>
    </r>
    <r>
      <rPr>
        <b/>
        <vertAlign val="superscript"/>
        <sz val="10"/>
        <color rgb="FF000000"/>
        <rFont val="Arial"/>
        <family val="2"/>
      </rPr>
      <t xml:space="preserve"> (6)</t>
    </r>
  </si>
  <si>
    <t>Ground</t>
  </si>
  <si>
    <t>Precipitation</t>
  </si>
  <si>
    <t>Third-party</t>
  </si>
  <si>
    <t>(6) GRI 303-3 Water withdrawal.</t>
  </si>
  <si>
    <r>
      <t>Water withdrawal by source and category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(7)</t>
    </r>
  </si>
  <si>
    <t>Freshwater (≤1,000 mg/L Total Dissolved Solids)</t>
  </si>
  <si>
    <t>Other water (&gt;1,000 mg/L Total Dissolved Solids)</t>
  </si>
  <si>
    <t>(7) GRI 303-3 Water withdrawal and SASB EM-MM-140a.1 Total water withdrawn, total water consumed, percentage of each in regions with High or Extremely High Baseline Water Stress.</t>
  </si>
  <si>
    <r>
      <t>Water discharge to destination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(8)</t>
    </r>
  </si>
  <si>
    <t>Sea</t>
  </si>
  <si>
    <t>(8) GRI 303-4 Water discharge.</t>
  </si>
  <si>
    <r>
      <t>Water discharge by category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(9)</t>
    </r>
  </si>
  <si>
    <t>(9) GRI 303-4 Water discharge.</t>
  </si>
  <si>
    <r>
      <t>Water consumption from all areas with water stress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(10)</t>
    </r>
  </si>
  <si>
    <t>(10) GRI 303-5 Water consumption and SASB EM-MM-140a.1 Total fresh water withdrawn, total fresh water consumed, percentage of each in regions with High or Extremely High Baseline Water Stress.</t>
  </si>
  <si>
    <r>
      <t>Number of incidents of water related non-compliance</t>
    </r>
    <r>
      <rPr>
        <b/>
        <vertAlign val="superscript"/>
        <sz val="10"/>
        <color theme="1"/>
        <rFont val="Arial"/>
        <family val="2"/>
      </rPr>
      <t xml:space="preserve"> (11)</t>
    </r>
  </si>
  <si>
    <t>(11) GRI 303-4 Water discharge and SASB EM-MM-140a.2 Number of incidents of non-compliance associated with water quality permits, standards, and regulations. Disclosure includes all water-related non-compliances beyond significant incidents categorized as Level 4 and 5 based on our risk matrix.</t>
  </si>
  <si>
    <r>
      <t xml:space="preserve">Protected species on IAMGOLD concessions </t>
    </r>
    <r>
      <rPr>
        <b/>
        <vertAlign val="superscript"/>
        <sz val="10"/>
        <color rgb="FF000000"/>
        <rFont val="Arial"/>
        <family val="2"/>
      </rPr>
      <t>(1)</t>
    </r>
  </si>
  <si>
    <t>Critically endangered</t>
  </si>
  <si>
    <t>Endangered</t>
  </si>
  <si>
    <t>Vulnerable</t>
  </si>
  <si>
    <t>Near threatened</t>
  </si>
  <si>
    <t>Least concern</t>
  </si>
  <si>
    <t xml:space="preserve">(1) GRI 304-4 IUCN Red List species and national conservation list species with habitats in areas affected by operations. </t>
  </si>
  <si>
    <r>
      <t xml:space="preserve">Land disturbed and rehabilitated (hectares) </t>
    </r>
    <r>
      <rPr>
        <b/>
        <vertAlign val="superscript"/>
        <sz val="10"/>
        <rFont val="Arial"/>
        <family val="2"/>
      </rPr>
      <t>(3)</t>
    </r>
  </si>
  <si>
    <t>Total land disturbed and not yet rehabilitated, start of year</t>
  </si>
  <si>
    <t>Amount of land disturbed in 2023</t>
  </si>
  <si>
    <t>Amount of land rehabilitated in 2023</t>
  </si>
  <si>
    <t>Total land rehabilitated, including previous years</t>
  </si>
  <si>
    <t>Total land disturbed and not yet rehabilitated, end of year</t>
  </si>
  <si>
    <r>
      <t xml:space="preserve">Total footprint </t>
    </r>
    <r>
      <rPr>
        <vertAlign val="superscript"/>
        <sz val="10"/>
        <rFont val="Arial"/>
        <family val="2"/>
      </rPr>
      <t>(4)</t>
    </r>
  </si>
  <si>
    <t>(3) GRI G4 MM1 Amount of land disturbed or rehabilitated.</t>
  </si>
  <si>
    <t xml:space="preserve">(4) Total footprint is the sum of total area of land yet to be rehabilitated and total area of land rehabilitated. </t>
  </si>
  <si>
    <r>
      <t xml:space="preserve">Total weight of non-renewable materials (metric tonnes) </t>
    </r>
    <r>
      <rPr>
        <b/>
        <vertAlign val="superscript"/>
        <sz val="10"/>
        <rFont val="Arial"/>
        <family val="2"/>
      </rPr>
      <t>(1)</t>
    </r>
  </si>
  <si>
    <t>Explosives</t>
  </si>
  <si>
    <t>Lime</t>
  </si>
  <si>
    <t>Cyanide</t>
  </si>
  <si>
    <t>Caustic soda</t>
  </si>
  <si>
    <t>Sulfur dioxide</t>
  </si>
  <si>
    <t>Engine oil</t>
  </si>
  <si>
    <t>Hydraulic oil</t>
  </si>
  <si>
    <t>Flocculant</t>
  </si>
  <si>
    <t>Transmission oil</t>
  </si>
  <si>
    <t>Carbon</t>
  </si>
  <si>
    <t>Grease</t>
  </si>
  <si>
    <t>Anti scalant</t>
  </si>
  <si>
    <t>Acid</t>
  </si>
  <si>
    <t>Motor/drill oil</t>
  </si>
  <si>
    <t>Compressor oil</t>
  </si>
  <si>
    <r>
      <t xml:space="preserve">Other </t>
    </r>
    <r>
      <rPr>
        <vertAlign val="superscript"/>
        <sz val="10"/>
        <rFont val="Arial"/>
        <family val="2"/>
      </rPr>
      <t>(2)</t>
    </r>
  </si>
  <si>
    <t>(1) GRI 301-1 Materials used by weight or volume.</t>
  </si>
  <si>
    <t xml:space="preserve">(2) Other includes borax, leach acid, nitrates, and diesel exhaust fluid. </t>
  </si>
  <si>
    <r>
      <t xml:space="preserve">Generated waste (metric tonnes) </t>
    </r>
    <r>
      <rPr>
        <b/>
        <vertAlign val="superscript"/>
        <sz val="10"/>
        <color rgb="FF000000"/>
        <rFont val="Arial"/>
        <family val="2"/>
      </rPr>
      <t>(1)</t>
    </r>
  </si>
  <si>
    <r>
      <t xml:space="preserve">Hazardous </t>
    </r>
    <r>
      <rPr>
        <vertAlign val="superscript"/>
        <sz val="10"/>
        <rFont val="Arial"/>
        <family val="2"/>
      </rPr>
      <t>(2)</t>
    </r>
  </si>
  <si>
    <t>Non-hazardous</t>
  </si>
  <si>
    <t>(1) GRI 306-3 Waste generated.</t>
  </si>
  <si>
    <t>(2) SASB EM-MM-150a.7 Total weight of hazardous waste generated.</t>
  </si>
  <si>
    <t>Hazardous</t>
  </si>
  <si>
    <r>
      <t xml:space="preserve">Waste Rock </t>
    </r>
    <r>
      <rPr>
        <vertAlign val="superscript"/>
        <sz val="10"/>
        <rFont val="Arial"/>
        <family val="2"/>
      </rPr>
      <t>(3)</t>
    </r>
  </si>
  <si>
    <t>Overburden</t>
  </si>
  <si>
    <r>
      <t xml:space="preserve">Tailings </t>
    </r>
    <r>
      <rPr>
        <vertAlign val="superscript"/>
        <sz val="10"/>
        <rFont val="Arial"/>
        <family val="2"/>
      </rPr>
      <t>(4)</t>
    </r>
  </si>
  <si>
    <t>Sludges</t>
  </si>
  <si>
    <r>
      <t>Waste Rock</t>
    </r>
    <r>
      <rPr>
        <vertAlign val="superscript"/>
        <sz val="10"/>
        <rFont val="Arial"/>
        <family val="2"/>
      </rPr>
      <t xml:space="preserve"> (3)</t>
    </r>
  </si>
  <si>
    <t>(3) SASB EM-MM-150a.6 Total weight of waste rock generated.</t>
  </si>
  <si>
    <t>(4) SASB EM-MM-150a.5 Total weight of tailings produced.</t>
  </si>
  <si>
    <t>Non-mineral waste</t>
  </si>
  <si>
    <r>
      <t xml:space="preserve">Diverted waste (metric tonnes) </t>
    </r>
    <r>
      <rPr>
        <b/>
        <vertAlign val="superscript"/>
        <sz val="10"/>
        <color rgb="FF000000"/>
        <rFont val="Arial"/>
        <family val="2"/>
      </rPr>
      <t>(5)</t>
    </r>
  </si>
  <si>
    <r>
      <t xml:space="preserve">Hazardous </t>
    </r>
    <r>
      <rPr>
        <vertAlign val="superscript"/>
        <sz val="10"/>
        <rFont val="Arial"/>
        <family val="2"/>
      </rPr>
      <t>(6)</t>
    </r>
  </si>
  <si>
    <r>
      <t xml:space="preserve">Diverted waste by category (metric tonnes) </t>
    </r>
    <r>
      <rPr>
        <b/>
        <vertAlign val="superscript"/>
        <sz val="10"/>
        <color rgb="FF000000"/>
        <rFont val="Arial"/>
        <family val="2"/>
      </rPr>
      <t>(5)</t>
    </r>
  </si>
  <si>
    <t>Reuse</t>
  </si>
  <si>
    <t>Recycling</t>
  </si>
  <si>
    <t>Recovered</t>
  </si>
  <si>
    <t>Total diverted waste</t>
  </si>
  <si>
    <t>Onsite</t>
  </si>
  <si>
    <t>Offsite</t>
  </si>
  <si>
    <t>(5) GRI 306-4 Waste diverted from disposal and SASB EM-MM-150a.4 Total weight of non-mineral waste generated.</t>
  </si>
  <si>
    <t>(6) SASB EM-MM-150a.8 Total weight of hazardous waste recycled.</t>
  </si>
  <si>
    <r>
      <t xml:space="preserve">Disposed waste (metric tonnes) </t>
    </r>
    <r>
      <rPr>
        <b/>
        <vertAlign val="superscript"/>
        <sz val="10"/>
        <color rgb="FF000000"/>
        <rFont val="Arial"/>
        <family val="2"/>
      </rPr>
      <t>(7)</t>
    </r>
  </si>
  <si>
    <r>
      <t xml:space="preserve">Disposed waste by category (metric tonnes) </t>
    </r>
    <r>
      <rPr>
        <b/>
        <vertAlign val="superscript"/>
        <sz val="10"/>
        <color rgb="FF000000"/>
        <rFont val="Arial"/>
        <family val="2"/>
      </rPr>
      <t>(7)</t>
    </r>
  </si>
  <si>
    <t xml:space="preserve">   Incineration (with energy recovery)</t>
  </si>
  <si>
    <t>Incineration (no energy recovery)</t>
  </si>
  <si>
    <t>Landfill</t>
  </si>
  <si>
    <t>Other</t>
  </si>
  <si>
    <r>
      <t xml:space="preserve">Other </t>
    </r>
    <r>
      <rPr>
        <vertAlign val="superscript"/>
        <sz val="10"/>
        <rFont val="Arial"/>
        <family val="2"/>
      </rPr>
      <t>(8)</t>
    </r>
  </si>
  <si>
    <t>Total disposed waste</t>
  </si>
  <si>
    <t>Incineration (with energy recovery)</t>
  </si>
  <si>
    <t>(7) GRI 306-5 Waste directed to disposal.</t>
  </si>
  <si>
    <t>(8) Other data for Côté Gold represents septic waste.</t>
  </si>
  <si>
    <t>Unit: metric tons</t>
  </si>
  <si>
    <t>Rosebel</t>
  </si>
  <si>
    <t>Boto</t>
  </si>
  <si>
    <t>Cote</t>
  </si>
  <si>
    <t>Tailings</t>
  </si>
  <si>
    <t>Tailings waste</t>
  </si>
  <si>
    <t>Where is the tailings data</t>
  </si>
  <si>
    <t>Generated waste</t>
  </si>
  <si>
    <t>Tailings in metric tons</t>
  </si>
  <si>
    <t>Diverted waste</t>
  </si>
  <si>
    <t>Added these indicators based on GRI 306-4</t>
  </si>
  <si>
    <t>Disposed waste</t>
  </si>
  <si>
    <t>Diverted Waste</t>
  </si>
  <si>
    <t>Disposed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</si>
</sst>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 #,##0_-;_-* &quot;-&quot;_-;_-@_-"/>
    <numFmt numFmtId="165" formatCode="_-* #,##0.00_-;\-* #,##0.00_-;_-* &quot;-&quot;??_-;_-@_-"/>
    <numFmt numFmtId="166" formatCode="_-* #,##0.0_-;\-* #,##0.0_-;_-* &quot;-&quot;??_-;_-@_-"/>
    <numFmt numFmtId="167" formatCode="_-* #,##0_-;\-* #,##0_-;_-* &quot;-&quot;??_-;_-@_-"/>
    <numFmt numFmtId="168" formatCode="0.0%"/>
    <numFmt numFmtId="169" formatCode="#,##0.0"/>
    <numFmt numFmtId="170" formatCode="0.0"/>
  </numFmts>
  <fonts count="52">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0"/>
      <name val="Arial"/>
      <family val="2"/>
    </font>
    <font>
      <b/>
      <sz val="11"/>
      <color theme="1"/>
      <name val="Calibri"/>
      <family val="2"/>
      <scheme val="minor"/>
    </font>
    <font>
      <sz val="11"/>
      <color rgb="FFFF0000"/>
      <name val="Calibri"/>
      <family val="2"/>
      <scheme val="minor"/>
    </font>
    <font>
      <sz val="10"/>
      <color theme="1"/>
      <name val="Arial"/>
      <family val="2"/>
    </font>
    <font>
      <sz val="10"/>
      <color rgb="FF231F20"/>
      <name val="Arial"/>
      <family val="2"/>
    </font>
    <font>
      <sz val="10"/>
      <color rgb="FFFF0000"/>
      <name val="Arial"/>
      <family val="2"/>
    </font>
    <font>
      <b/>
      <sz val="10"/>
      <color rgb="FF7030A0"/>
      <name val="Arial"/>
      <family val="2"/>
    </font>
    <font>
      <sz val="10"/>
      <color rgb="FF7030A0"/>
      <name val="Arial"/>
      <family val="2"/>
    </font>
    <font>
      <b/>
      <sz val="10"/>
      <color rgb="FFFF0000"/>
      <name val="Arial"/>
      <family val="2"/>
    </font>
    <font>
      <b/>
      <sz val="11"/>
      <name val="Arial"/>
      <family val="2"/>
    </font>
    <font>
      <sz val="11"/>
      <name val="Arial"/>
      <family val="2"/>
    </font>
    <font>
      <b/>
      <sz val="11"/>
      <name val="Calibri"/>
      <family val="2"/>
      <scheme val="minor"/>
    </font>
    <font>
      <sz val="6"/>
      <color rgb="FF454545"/>
      <name val="Lato"/>
      <family val="2"/>
    </font>
    <font>
      <b/>
      <vertAlign val="superscript"/>
      <sz val="10"/>
      <name val="Arial"/>
      <family val="2"/>
    </font>
    <font>
      <sz val="8"/>
      <name val="Arial"/>
      <family val="2"/>
    </font>
    <font>
      <vertAlign val="superscript"/>
      <sz val="10"/>
      <name val="Arial"/>
      <family val="2"/>
    </font>
    <font>
      <sz val="10"/>
      <name val="DejaVu Sans"/>
      <family val="2"/>
    </font>
    <font>
      <vertAlign val="superscript"/>
      <sz val="10"/>
      <color rgb="FFFF0000"/>
      <name val="Calibri"/>
      <family val="2"/>
    </font>
    <font>
      <b/>
      <sz val="10"/>
      <color rgb="FF000000"/>
      <name val="Arial"/>
      <family val="2"/>
    </font>
    <font>
      <sz val="10"/>
      <color rgb="FF000000"/>
      <name val="Arial"/>
      <family val="2"/>
    </font>
    <font>
      <sz val="10"/>
      <name val="Arial"/>
      <family val="2"/>
    </font>
    <font>
      <sz val="10"/>
      <color rgb="FFFF0000"/>
      <name val="Arial"/>
      <family val="2"/>
    </font>
    <font>
      <sz val="10"/>
      <color theme="0"/>
      <name val="Arial"/>
      <family val="2"/>
    </font>
    <font>
      <b/>
      <vertAlign val="superscript"/>
      <sz val="10"/>
      <color rgb="FF000000"/>
      <name val="Arial"/>
      <family val="2"/>
    </font>
    <font>
      <b/>
      <sz val="10"/>
      <color theme="1"/>
      <name val="Arial"/>
      <family val="2"/>
    </font>
    <font>
      <vertAlign val="superscript"/>
      <sz val="10"/>
      <color theme="1"/>
      <name val="Arial"/>
      <family val="2"/>
    </font>
    <font>
      <sz val="8"/>
      <color theme="1"/>
      <name val="Arial"/>
      <family val="2"/>
    </font>
    <font>
      <sz val="8"/>
      <color theme="1"/>
      <name val="Calibri"/>
      <family val="2"/>
      <scheme val="minor"/>
    </font>
    <font>
      <sz val="8"/>
      <color rgb="FF000000"/>
      <name val="Arial"/>
      <family val="2"/>
    </font>
    <font>
      <sz val="11"/>
      <color theme="1"/>
      <name val="Arial"/>
      <family val="2"/>
    </font>
    <font>
      <b/>
      <vertAlign val="superscript"/>
      <sz val="10"/>
      <color theme="1"/>
      <name val="Arial"/>
      <family val="2"/>
    </font>
    <font>
      <sz val="11"/>
      <color rgb="FF000000"/>
      <name val="Arial"/>
      <family val="2"/>
    </font>
    <font>
      <b/>
      <sz val="10"/>
      <color theme="0"/>
      <name val="Arial"/>
      <family val="2"/>
    </font>
    <font>
      <sz val="11"/>
      <color theme="0"/>
      <name val="Calibri"/>
      <family val="2"/>
      <scheme val="minor"/>
    </font>
    <font>
      <b/>
      <sz val="11"/>
      <color theme="0"/>
      <name val="Calibri"/>
      <family val="2"/>
      <scheme val="minor"/>
    </font>
    <font>
      <u/>
      <sz val="10"/>
      <color theme="10"/>
      <name val="Arial"/>
      <family val="2"/>
    </font>
    <font>
      <b/>
      <sz val="18"/>
      <color rgb="FF25323A"/>
      <name val="Arial"/>
      <family val="2"/>
    </font>
    <font>
      <b/>
      <u/>
      <sz val="11"/>
      <color theme="0"/>
      <name val="Arial"/>
      <family val="2"/>
    </font>
    <font>
      <b/>
      <sz val="9"/>
      <color rgb="FFFFFFFF"/>
      <name val="Arial"/>
      <family val="2"/>
    </font>
    <font>
      <u/>
      <sz val="10"/>
      <color rgb="FF25323A"/>
      <name val="Arial"/>
      <family val="2"/>
    </font>
    <font>
      <sz val="10"/>
      <color theme="7"/>
      <name val="Arial"/>
      <family val="2"/>
    </font>
    <font>
      <b/>
      <vertAlign val="subscript"/>
      <sz val="10"/>
      <color rgb="FF000000"/>
      <name val="Arial"/>
      <family val="2"/>
    </font>
    <font>
      <vertAlign val="subscript"/>
      <sz val="10"/>
      <name val="Arial"/>
      <family val="2"/>
    </font>
    <font>
      <vertAlign val="subscript"/>
      <sz val="8"/>
      <name val="Arial"/>
      <family val="2"/>
    </font>
    <font>
      <u/>
      <vertAlign val="superscript"/>
      <sz val="10"/>
      <color rgb="FF25323A"/>
      <name val="Arial"/>
      <family val="2"/>
    </font>
    <font>
      <sz val="11"/>
      <name val="Calibri"/>
      <family val="2"/>
    </font>
  </fonts>
  <fills count="11">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0F0F0"/>
        <bgColor indexed="64"/>
      </patternFill>
    </fill>
    <fill>
      <patternFill patternType="solid">
        <fgColor theme="8" tint="0.79998168889431442"/>
        <bgColor indexed="64"/>
      </patternFill>
    </fill>
    <fill>
      <patternFill patternType="solid">
        <fgColor rgb="FFB94F2A"/>
        <bgColor indexed="64"/>
      </patternFill>
    </fill>
    <fill>
      <patternFill patternType="solid">
        <fgColor rgb="FF25323A"/>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rgb="FF88754F"/>
      </top>
      <bottom style="medium">
        <color rgb="FF88754F"/>
      </bottom>
      <diagonal/>
    </border>
    <border>
      <left/>
      <right/>
      <top/>
      <bottom style="medium">
        <color rgb="FF88754F"/>
      </bottom>
      <diagonal/>
    </border>
    <border>
      <left/>
      <right/>
      <top/>
      <bottom style="thin">
        <color theme="1" tint="0.499984740745262"/>
      </bottom>
      <diagonal/>
    </border>
    <border>
      <left/>
      <right/>
      <top/>
      <bottom style="thin">
        <color rgb="FF000000"/>
      </bottom>
      <diagonal/>
    </border>
    <border>
      <left/>
      <right/>
      <top/>
      <bottom style="thin">
        <color rgb="FF458087"/>
      </bottom>
      <diagonal/>
    </border>
    <border>
      <left/>
      <right/>
      <top style="thin">
        <color rgb="FF458087"/>
      </top>
      <bottom style="thin">
        <color rgb="FF458087"/>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165" fontId="4" fillId="0" borderId="0" applyBorder="0" applyAlignment="0" applyProtection="0"/>
    <xf numFmtId="9" fontId="4" fillId="0" borderId="0" applyBorder="0" applyAlignment="0" applyProtection="0"/>
    <xf numFmtId="0" fontId="3" fillId="0" borderId="0"/>
    <xf numFmtId="165" fontId="3" fillId="0" borderId="0" applyFont="0" applyFill="0" applyBorder="0" applyAlignment="0" applyProtection="0"/>
    <xf numFmtId="0" fontId="22" fillId="0" borderId="0"/>
    <xf numFmtId="0" fontId="41" fillId="0" borderId="0" applyNumberFormat="0" applyFill="0" applyBorder="0" applyAlignment="0" applyProtection="0"/>
  </cellStyleXfs>
  <cellXfs count="501">
    <xf numFmtId="0" fontId="0" fillId="0" borderId="0" xfId="0"/>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0" fontId="0" fillId="0" borderId="0" xfId="0" applyAlignment="1">
      <alignment horizontal="center"/>
    </xf>
    <xf numFmtId="0" fontId="0" fillId="0" borderId="1" xfId="0" applyBorder="1"/>
    <xf numFmtId="3" fontId="0" fillId="0" borderId="0" xfId="0" applyNumberFormat="1"/>
    <xf numFmtId="167" fontId="4" fillId="0" borderId="0" xfId="1" applyNumberFormat="1"/>
    <xf numFmtId="0" fontId="0" fillId="0" borderId="0" xfId="0" applyAlignment="1">
      <alignment horizontal="left" indent="1"/>
    </xf>
    <xf numFmtId="167" fontId="0" fillId="0" borderId="0" xfId="0" applyNumberFormat="1"/>
    <xf numFmtId="0" fontId="11" fillId="0" borderId="0" xfId="0" applyFont="1"/>
    <xf numFmtId="167" fontId="4" fillId="0" borderId="0" xfId="1" applyNumberFormat="1" applyBorder="1"/>
    <xf numFmtId="167" fontId="4" fillId="3" borderId="0" xfId="1" applyNumberFormat="1" applyFill="1"/>
    <xf numFmtId="167" fontId="0" fillId="3" borderId="0" xfId="0" applyNumberFormat="1" applyFill="1"/>
    <xf numFmtId="0" fontId="0" fillId="3" borderId="0" xfId="0" applyFill="1" applyAlignment="1">
      <alignment horizontal="center"/>
    </xf>
    <xf numFmtId="3" fontId="4" fillId="0" borderId="0" xfId="1" applyNumberFormat="1" applyBorder="1" applyAlignment="1">
      <alignment vertical="top" wrapText="1"/>
    </xf>
    <xf numFmtId="3" fontId="4" fillId="0" borderId="0" xfId="1" applyNumberFormat="1" applyBorder="1"/>
    <xf numFmtId="3" fontId="4" fillId="0" borderId="0" xfId="0" applyNumberFormat="1" applyFont="1" applyAlignment="1">
      <alignment vertical="top" wrapText="1"/>
    </xf>
    <xf numFmtId="0" fontId="13" fillId="0" borderId="0" xfId="0" applyFont="1"/>
    <xf numFmtId="0" fontId="13" fillId="0" borderId="0" xfId="0" applyFont="1" applyAlignment="1">
      <alignment horizontal="left" indent="1"/>
    </xf>
    <xf numFmtId="0" fontId="4" fillId="0" borderId="0" xfId="0" applyFont="1" applyAlignment="1">
      <alignment vertical="top" wrapText="1"/>
    </xf>
    <xf numFmtId="165" fontId="4" fillId="0" borderId="0" xfId="1" applyBorder="1" applyAlignment="1">
      <alignment vertical="top" wrapText="1"/>
    </xf>
    <xf numFmtId="0" fontId="6" fillId="0" borderId="2" xfId="0" applyFont="1" applyBorder="1" applyAlignment="1">
      <alignment horizontal="left" vertical="top" wrapText="1"/>
    </xf>
    <xf numFmtId="3" fontId="10" fillId="4" borderId="3" xfId="0" applyNumberFormat="1" applyFont="1" applyFill="1" applyBorder="1" applyAlignment="1">
      <alignment horizontal="right" vertical="center" wrapText="1"/>
    </xf>
    <xf numFmtId="3" fontId="10" fillId="0" borderId="4" xfId="0" applyNumberFormat="1" applyFont="1" applyBorder="1" applyAlignment="1">
      <alignment horizontal="right" vertical="center" wrapText="1"/>
    </xf>
    <xf numFmtId="0" fontId="0" fillId="0" borderId="2" xfId="0" applyBorder="1" applyAlignment="1">
      <alignment horizontal="left" vertical="top" wrapText="1"/>
    </xf>
    <xf numFmtId="0" fontId="6" fillId="5" borderId="2" xfId="0" applyFont="1" applyFill="1" applyBorder="1" applyAlignment="1">
      <alignment horizontal="left" vertical="top" wrapText="1"/>
    </xf>
    <xf numFmtId="0" fontId="0" fillId="5" borderId="2" xfId="0" applyFill="1" applyBorder="1" applyAlignment="1">
      <alignment horizontal="left" vertical="top" wrapText="1"/>
    </xf>
    <xf numFmtId="16" fontId="0" fillId="0" borderId="2" xfId="0" applyNumberFormat="1" applyBorder="1" applyAlignment="1">
      <alignment horizontal="left" vertical="top" wrapText="1"/>
    </xf>
    <xf numFmtId="0" fontId="0" fillId="2" borderId="0" xfId="0" applyFill="1"/>
    <xf numFmtId="0" fontId="0" fillId="2" borderId="0" xfId="0" applyFill="1" applyAlignment="1">
      <alignment horizontal="left"/>
    </xf>
    <xf numFmtId="0" fontId="0" fillId="2" borderId="0" xfId="0" applyFill="1" applyAlignment="1">
      <alignment horizontal="left" vertical="center" wrapText="1"/>
    </xf>
    <xf numFmtId="0" fontId="0" fillId="2" borderId="0" xfId="0" applyFill="1" applyAlignment="1">
      <alignment vertical="center"/>
    </xf>
    <xf numFmtId="0" fontId="0" fillId="0" borderId="0" xfId="0" applyAlignment="1">
      <alignment vertical="center"/>
    </xf>
    <xf numFmtId="0" fontId="6" fillId="2" borderId="0" xfId="0" applyFont="1" applyFill="1" applyAlignment="1">
      <alignment horizontal="left" vertical="center" wrapText="1"/>
    </xf>
    <xf numFmtId="0" fontId="15" fillId="2" borderId="0" xfId="0" applyFont="1" applyFill="1" applyAlignment="1">
      <alignment horizontal="left"/>
    </xf>
    <xf numFmtId="0" fontId="44" fillId="6"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0" fillId="2" borderId="7" xfId="0" applyFill="1" applyBorder="1" applyAlignment="1">
      <alignment vertical="center"/>
    </xf>
    <xf numFmtId="9" fontId="0" fillId="0" borderId="8" xfId="2" applyFont="1" applyBorder="1" applyAlignment="1">
      <alignment horizontal="left" vertical="center" wrapText="1"/>
    </xf>
    <xf numFmtId="0" fontId="25" fillId="0" borderId="8" xfId="0" applyFont="1" applyBorder="1" applyAlignment="1">
      <alignment horizontal="left" vertical="center" wrapText="1"/>
    </xf>
    <xf numFmtId="0" fontId="0" fillId="0" borderId="8" xfId="0" applyBorder="1" applyAlignment="1">
      <alignment horizontal="left" vertical="center" wrapText="1"/>
    </xf>
    <xf numFmtId="0" fontId="6" fillId="0" borderId="8" xfId="0" applyFont="1" applyBorder="1" applyAlignment="1">
      <alignment horizontal="left" vertical="center" wrapText="1"/>
    </xf>
    <xf numFmtId="49" fontId="0" fillId="0" borderId="8" xfId="0" applyNumberFormat="1" applyBorder="1" applyAlignment="1">
      <alignment horizontal="left" vertical="center" wrapText="1"/>
    </xf>
    <xf numFmtId="0" fontId="0" fillId="0" borderId="8" xfId="0" applyBorder="1" applyAlignment="1">
      <alignment horizontal="left" vertical="center"/>
    </xf>
    <xf numFmtId="3" fontId="0" fillId="0" borderId="8" xfId="0" applyNumberFormat="1" applyBorder="1" applyAlignment="1">
      <alignment horizontal="left" vertical="center" wrapText="1"/>
    </xf>
    <xf numFmtId="0" fontId="4" fillId="0" borderId="8" xfId="0" applyFont="1" applyBorder="1" applyAlignment="1">
      <alignment horizontal="left" vertical="center" wrapText="1"/>
    </xf>
    <xf numFmtId="0" fontId="45" fillId="0" borderId="8" xfId="6" applyFont="1" applyBorder="1" applyAlignment="1">
      <alignment horizontal="left" vertical="center" wrapText="1"/>
    </xf>
    <xf numFmtId="0" fontId="45" fillId="0" borderId="8" xfId="6" applyFont="1" applyBorder="1" applyAlignment="1">
      <alignment horizontal="left" vertical="center"/>
    </xf>
    <xf numFmtId="0" fontId="45" fillId="2" borderId="8" xfId="6" applyFont="1" applyFill="1" applyBorder="1" applyAlignment="1">
      <alignment horizontal="left" vertical="center" wrapText="1"/>
    </xf>
    <xf numFmtId="0" fontId="45" fillId="0" borderId="8" xfId="6" applyFont="1" applyBorder="1" applyAlignment="1">
      <alignment vertical="center"/>
    </xf>
    <xf numFmtId="0" fontId="6" fillId="2" borderId="0" xfId="0" applyFont="1" applyFill="1" applyAlignment="1">
      <alignment horizontal="right" vertical="center" wrapText="1"/>
    </xf>
    <xf numFmtId="0" fontId="0" fillId="0" borderId="7" xfId="0" applyBorder="1" applyAlignment="1">
      <alignment horizontal="left" vertical="center" wrapText="1"/>
    </xf>
    <xf numFmtId="0" fontId="25" fillId="2" borderId="0" xfId="0" applyFont="1" applyFill="1" applyAlignment="1">
      <alignment horizontal="center" vertical="center" wrapText="1"/>
    </xf>
    <xf numFmtId="49" fontId="0" fillId="0" borderId="8" xfId="2" applyNumberFormat="1" applyFont="1" applyBorder="1" applyAlignment="1">
      <alignment horizontal="left" vertical="center" wrapText="1"/>
    </xf>
    <xf numFmtId="49" fontId="0" fillId="2" borderId="8" xfId="0" applyNumberFormat="1" applyFill="1" applyBorder="1" applyAlignment="1">
      <alignment horizontal="left" vertical="center" wrapText="1"/>
    </xf>
    <xf numFmtId="0" fontId="6" fillId="2" borderId="8" xfId="0" applyFont="1" applyFill="1" applyBorder="1" applyAlignment="1">
      <alignment horizontal="left" vertical="center" wrapText="1"/>
    </xf>
    <xf numFmtId="0" fontId="43" fillId="7" borderId="7" xfId="6" applyFont="1" applyFill="1" applyBorder="1" applyAlignment="1">
      <alignment horizontal="left" vertical="center"/>
    </xf>
    <xf numFmtId="49" fontId="20" fillId="2" borderId="0" xfId="0" applyNumberFormat="1" applyFont="1" applyFill="1" applyAlignment="1">
      <alignment horizontal="left" vertical="center" wrapText="1"/>
    </xf>
    <xf numFmtId="0" fontId="0" fillId="0" borderId="0" xfId="0" applyFill="1" applyAlignment="1">
      <alignment vertical="center"/>
    </xf>
    <xf numFmtId="3" fontId="0" fillId="2" borderId="10" xfId="0" applyNumberFormat="1" applyFill="1" applyBorder="1" applyAlignment="1" applyProtection="1">
      <alignment horizontal="right"/>
      <protection hidden="1"/>
    </xf>
    <xf numFmtId="3" fontId="0" fillId="2" borderId="14" xfId="0" applyNumberFormat="1" applyFill="1" applyBorder="1" applyAlignment="1" applyProtection="1">
      <alignment horizontal="right"/>
      <protection hidden="1"/>
    </xf>
    <xf numFmtId="3" fontId="0" fillId="2" borderId="10" xfId="1" applyNumberFormat="1" applyFont="1" applyFill="1" applyBorder="1" applyAlignment="1" applyProtection="1">
      <alignment horizontal="right" vertical="center"/>
      <protection hidden="1"/>
    </xf>
    <xf numFmtId="3" fontId="0" fillId="2" borderId="10" xfId="0" applyNumberFormat="1" applyFill="1" applyBorder="1" applyAlignment="1" applyProtection="1">
      <alignment horizontal="right" vertical="center"/>
      <protection hidden="1"/>
    </xf>
    <xf numFmtId="3" fontId="0" fillId="2" borderId="10" xfId="0" applyNumberFormat="1" applyFill="1" applyBorder="1" applyAlignment="1" applyProtection="1">
      <alignment horizontal="right" vertical="center" wrapText="1"/>
      <protection hidden="1"/>
    </xf>
    <xf numFmtId="0" fontId="28" fillId="7" borderId="0" xfId="0" applyFont="1" applyFill="1" applyProtection="1">
      <protection hidden="1"/>
    </xf>
    <xf numFmtId="0" fontId="38" fillId="7" borderId="0" xfId="0" applyFont="1" applyFill="1" applyProtection="1">
      <protection hidden="1"/>
    </xf>
    <xf numFmtId="0" fontId="38" fillId="7" borderId="1" xfId="0" applyFont="1" applyFill="1" applyBorder="1" applyAlignment="1" applyProtection="1">
      <alignment horizontal="right"/>
      <protection hidden="1"/>
    </xf>
    <xf numFmtId="0" fontId="38" fillId="7" borderId="1" xfId="0" applyFont="1" applyFill="1" applyBorder="1" applyAlignment="1" applyProtection="1">
      <alignment horizontal="center"/>
      <protection hidden="1"/>
    </xf>
    <xf numFmtId="0" fontId="38" fillId="2" borderId="0" xfId="0" applyFont="1" applyFill="1" applyAlignment="1" applyProtection="1">
      <alignment wrapText="1"/>
      <protection hidden="1"/>
    </xf>
    <xf numFmtId="0" fontId="38" fillId="2" borderId="0" xfId="0" applyFont="1" applyFill="1" applyAlignment="1" applyProtection="1">
      <alignment horizontal="right"/>
      <protection hidden="1"/>
    </xf>
    <xf numFmtId="0" fontId="38" fillId="2" borderId="0" xfId="0" applyFont="1" applyFill="1" applyAlignment="1" applyProtection="1">
      <alignment horizontal="center"/>
      <protection hidden="1"/>
    </xf>
    <xf numFmtId="0" fontId="28" fillId="2" borderId="0" xfId="0" applyFont="1" applyFill="1" applyProtection="1">
      <protection hidden="1"/>
    </xf>
    <xf numFmtId="0" fontId="24" fillId="8" borderId="10" xfId="0" applyFont="1" applyFill="1" applyBorder="1" applyProtection="1">
      <protection hidden="1"/>
    </xf>
    <xf numFmtId="0" fontId="24" fillId="8" borderId="10" xfId="0" applyFont="1" applyFill="1" applyBorder="1" applyAlignment="1" applyProtection="1">
      <alignment horizontal="right"/>
      <protection hidden="1"/>
    </xf>
    <xf numFmtId="0" fontId="0" fillId="2" borderId="10" xfId="0" applyFill="1" applyBorder="1" applyProtection="1">
      <protection hidden="1"/>
    </xf>
    <xf numFmtId="3" fontId="0" fillId="2" borderId="10" xfId="1" applyNumberFormat="1" applyFont="1" applyFill="1" applyBorder="1" applyAlignment="1" applyProtection="1">
      <alignment horizontal="right" vertical="center" wrapText="1"/>
      <protection hidden="1"/>
    </xf>
    <xf numFmtId="0" fontId="6" fillId="8" borderId="13" xfId="0" applyFont="1" applyFill="1" applyBorder="1" applyProtection="1">
      <protection hidden="1"/>
    </xf>
    <xf numFmtId="0" fontId="24" fillId="8" borderId="13" xfId="0" applyFont="1" applyFill="1" applyBorder="1" applyAlignment="1" applyProtection="1">
      <alignment horizontal="right"/>
      <protection hidden="1"/>
    </xf>
    <xf numFmtId="0" fontId="6" fillId="2" borderId="0" xfId="0" applyFont="1" applyFill="1" applyAlignment="1" applyProtection="1">
      <alignment horizontal="center"/>
      <protection hidden="1"/>
    </xf>
    <xf numFmtId="0" fontId="0" fillId="2" borderId="0" xfId="0" applyFill="1" applyProtection="1">
      <protection hidden="1"/>
    </xf>
    <xf numFmtId="0" fontId="6" fillId="2" borderId="12" xfId="0" applyFont="1" applyFill="1" applyBorder="1" applyProtection="1">
      <protection hidden="1"/>
    </xf>
    <xf numFmtId="0" fontId="0" fillId="2" borderId="9" xfId="0" applyFill="1" applyBorder="1" applyProtection="1">
      <protection hidden="1"/>
    </xf>
    <xf numFmtId="0" fontId="6" fillId="2" borderId="11" xfId="0" applyFont="1" applyFill="1" applyBorder="1" applyAlignment="1" applyProtection="1">
      <alignment horizontal="center"/>
      <protection hidden="1"/>
    </xf>
    <xf numFmtId="0" fontId="0" fillId="2" borderId="14" xfId="0" applyFill="1" applyBorder="1" applyAlignment="1" applyProtection="1">
      <alignment horizontal="left" indent="1"/>
      <protection hidden="1"/>
    </xf>
    <xf numFmtId="167" fontId="0" fillId="2" borderId="10" xfId="0" applyNumberFormat="1" applyFill="1" applyBorder="1" applyAlignment="1" applyProtection="1">
      <alignment horizontal="right"/>
      <protection hidden="1"/>
    </xf>
    <xf numFmtId="3" fontId="0" fillId="2" borderId="0" xfId="0" applyNumberFormat="1" applyFill="1" applyProtection="1">
      <protection hidden="1"/>
    </xf>
    <xf numFmtId="0" fontId="0" fillId="2" borderId="10" xfId="0" applyFill="1" applyBorder="1" applyAlignment="1" applyProtection="1">
      <alignment horizontal="left" indent="1"/>
      <protection hidden="1"/>
    </xf>
    <xf numFmtId="0" fontId="0" fillId="2" borderId="13" xfId="0" applyFill="1" applyBorder="1" applyAlignment="1" applyProtection="1">
      <alignment horizontal="left" indent="1"/>
      <protection hidden="1"/>
    </xf>
    <xf numFmtId="3" fontId="0" fillId="2" borderId="13" xfId="0" applyNumberFormat="1" applyFill="1" applyBorder="1" applyAlignment="1" applyProtection="1">
      <alignment horizontal="right"/>
      <protection hidden="1"/>
    </xf>
    <xf numFmtId="0" fontId="6" fillId="2" borderId="12" xfId="0" applyFont="1" applyFill="1" applyBorder="1" applyAlignment="1" applyProtection="1">
      <alignment horizontal="left"/>
      <protection hidden="1"/>
    </xf>
    <xf numFmtId="3" fontId="0" fillId="2" borderId="9" xfId="0" applyNumberFormat="1" applyFill="1" applyBorder="1" applyAlignment="1" applyProtection="1">
      <alignment horizontal="right"/>
      <protection hidden="1"/>
    </xf>
    <xf numFmtId="0" fontId="0" fillId="2" borderId="10" xfId="0" applyFill="1" applyBorder="1" applyAlignment="1" applyProtection="1">
      <alignment horizontal="left"/>
      <protection hidden="1"/>
    </xf>
    <xf numFmtId="3" fontId="0" fillId="2" borderId="0" xfId="0" applyNumberFormat="1" applyFill="1" applyAlignment="1" applyProtection="1">
      <alignment horizontal="right" vertical="center"/>
      <protection hidden="1"/>
    </xf>
    <xf numFmtId="3" fontId="0" fillId="2" borderId="0" xfId="0" applyNumberFormat="1" applyFill="1" applyAlignment="1" applyProtection="1">
      <alignment horizontal="center" vertical="center"/>
      <protection hidden="1"/>
    </xf>
    <xf numFmtId="0" fontId="24" fillId="2" borderId="0" xfId="0" applyFont="1" applyFill="1" applyProtection="1">
      <protection hidden="1"/>
    </xf>
    <xf numFmtId="0" fontId="24" fillId="2" borderId="0" xfId="0" applyFont="1" applyFill="1" applyAlignment="1" applyProtection="1">
      <alignment horizontal="right"/>
      <protection hidden="1"/>
    </xf>
    <xf numFmtId="3" fontId="0" fillId="2" borderId="0" xfId="1" applyNumberFormat="1" applyFont="1" applyFill="1" applyAlignment="1" applyProtection="1">
      <alignment horizontal="right" vertical="center"/>
      <protection hidden="1"/>
    </xf>
    <xf numFmtId="0" fontId="24" fillId="9" borderId="10" xfId="0" applyFont="1" applyFill="1" applyBorder="1" applyProtection="1">
      <protection hidden="1"/>
    </xf>
    <xf numFmtId="167" fontId="0" fillId="2" borderId="10" xfId="0" applyNumberFormat="1" applyFill="1" applyBorder="1" applyAlignment="1" applyProtection="1">
      <alignment horizontal="right" vertical="center" wrapText="1"/>
      <protection hidden="1"/>
    </xf>
    <xf numFmtId="167" fontId="0" fillId="2" borderId="10" xfId="0" applyNumberFormat="1" applyFill="1" applyBorder="1" applyAlignment="1" applyProtection="1">
      <alignment horizontal="right" vertical="center"/>
      <protection hidden="1"/>
    </xf>
    <xf numFmtId="3" fontId="0" fillId="2" borderId="0" xfId="1" applyNumberFormat="1" applyFont="1" applyFill="1" applyBorder="1" applyAlignment="1" applyProtection="1">
      <alignment horizontal="right" vertical="center"/>
      <protection hidden="1"/>
    </xf>
    <xf numFmtId="0" fontId="24" fillId="9" borderId="13" xfId="0" applyFont="1" applyFill="1" applyBorder="1" applyAlignment="1" applyProtection="1">
      <alignment wrapText="1"/>
      <protection hidden="1"/>
    </xf>
    <xf numFmtId="0" fontId="0" fillId="2" borderId="12" xfId="0" applyFill="1" applyBorder="1" applyProtection="1">
      <protection hidden="1"/>
    </xf>
    <xf numFmtId="3" fontId="0" fillId="2" borderId="9" xfId="0" applyNumberFormat="1" applyFill="1" applyBorder="1" applyAlignment="1" applyProtection="1">
      <alignment horizontal="right" vertical="center"/>
      <protection hidden="1"/>
    </xf>
    <xf numFmtId="3" fontId="0" fillId="2" borderId="9" xfId="1" applyNumberFormat="1" applyFont="1" applyFill="1" applyBorder="1" applyAlignment="1" applyProtection="1">
      <alignment horizontal="right" vertical="center"/>
      <protection hidden="1"/>
    </xf>
    <xf numFmtId="3" fontId="0" fillId="2" borderId="11" xfId="0" applyNumberFormat="1" applyFill="1" applyBorder="1" applyAlignment="1" applyProtection="1">
      <alignment horizontal="right" vertical="center"/>
      <protection hidden="1"/>
    </xf>
    <xf numFmtId="167" fontId="0" fillId="0" borderId="14" xfId="0" applyNumberFormat="1" applyBorder="1" applyAlignment="1" applyProtection="1">
      <alignment horizontal="right" vertical="center"/>
      <protection hidden="1"/>
    </xf>
    <xf numFmtId="167" fontId="0" fillId="2" borderId="14" xfId="0" applyNumberFormat="1" applyFill="1" applyBorder="1" applyAlignment="1" applyProtection="1">
      <alignment horizontal="right"/>
      <protection hidden="1"/>
    </xf>
    <xf numFmtId="167" fontId="0" fillId="0" borderId="13" xfId="0" applyNumberFormat="1" applyBorder="1" applyAlignment="1" applyProtection="1">
      <alignment horizontal="right" vertical="center"/>
      <protection hidden="1"/>
    </xf>
    <xf numFmtId="167" fontId="0" fillId="2" borderId="13" xfId="0" applyNumberFormat="1" applyFill="1" applyBorder="1" applyAlignment="1" applyProtection="1">
      <alignment horizontal="right"/>
      <protection hidden="1"/>
    </xf>
    <xf numFmtId="3" fontId="0" fillId="2" borderId="14" xfId="1" applyNumberFormat="1" applyFont="1" applyFill="1" applyBorder="1" applyAlignment="1" applyProtection="1">
      <alignment horizontal="right" vertical="center"/>
      <protection hidden="1"/>
    </xf>
    <xf numFmtId="167" fontId="0" fillId="2" borderId="14" xfId="0" applyNumberFormat="1" applyFill="1" applyBorder="1" applyAlignment="1" applyProtection="1">
      <alignment horizontal="right" vertical="center"/>
      <protection hidden="1"/>
    </xf>
    <xf numFmtId="3" fontId="10" fillId="2" borderId="0" xfId="0" applyNumberFormat="1" applyFont="1" applyFill="1" applyAlignment="1" applyProtection="1">
      <alignment horizontal="right" vertical="center" wrapText="1"/>
      <protection hidden="1"/>
    </xf>
    <xf numFmtId="167" fontId="0" fillId="2" borderId="13" xfId="0" applyNumberFormat="1" applyFill="1" applyBorder="1" applyAlignment="1" applyProtection="1">
      <alignment horizontal="right" vertical="center"/>
      <protection hidden="1"/>
    </xf>
    <xf numFmtId="0" fontId="0" fillId="2" borderId="12" xfId="0" applyFill="1" applyBorder="1" applyAlignment="1" applyProtection="1">
      <alignment horizontal="left"/>
      <protection hidden="1"/>
    </xf>
    <xf numFmtId="167" fontId="0" fillId="2" borderId="9" xfId="0" applyNumberFormat="1" applyFill="1" applyBorder="1" applyAlignment="1" applyProtection="1">
      <alignment horizontal="right" vertical="center"/>
      <protection hidden="1"/>
    </xf>
    <xf numFmtId="0" fontId="24" fillId="8" borderId="10" xfId="0" applyFont="1" applyFill="1" applyBorder="1" applyAlignment="1" applyProtection="1">
      <alignment horizontal="left"/>
      <protection hidden="1"/>
    </xf>
    <xf numFmtId="0" fontId="0" fillId="2" borderId="13" xfId="0" applyFill="1" applyBorder="1" applyProtection="1">
      <protection hidden="1"/>
    </xf>
    <xf numFmtId="3" fontId="0" fillId="2" borderId="13" xfId="0" applyNumberFormat="1" applyFill="1" applyBorder="1" applyAlignment="1" applyProtection="1">
      <alignment horizontal="right" vertical="center" wrapText="1"/>
      <protection hidden="1"/>
    </xf>
    <xf numFmtId="3" fontId="0" fillId="2" borderId="13" xfId="0" applyNumberFormat="1" applyFill="1" applyBorder="1" applyAlignment="1" applyProtection="1">
      <alignment horizontal="right" vertical="center"/>
      <protection hidden="1"/>
    </xf>
    <xf numFmtId="0" fontId="24" fillId="8" borderId="13" xfId="0" applyFont="1" applyFill="1" applyBorder="1" applyAlignment="1" applyProtection="1">
      <alignment horizontal="left" wrapText="1"/>
      <protection hidden="1"/>
    </xf>
    <xf numFmtId="0" fontId="0" fillId="2" borderId="14" xfId="0" applyFill="1" applyBorder="1" applyProtection="1">
      <protection hidden="1"/>
    </xf>
    <xf numFmtId="3" fontId="0" fillId="0" borderId="14" xfId="0" applyNumberFormat="1" applyBorder="1" applyAlignment="1" applyProtection="1">
      <alignment horizontal="right" vertical="center" wrapText="1"/>
      <protection hidden="1"/>
    </xf>
    <xf numFmtId="3" fontId="0" fillId="2" borderId="14" xfId="0" applyNumberFormat="1" applyFill="1" applyBorder="1" applyAlignment="1" applyProtection="1">
      <alignment horizontal="right" vertical="center" wrapText="1"/>
      <protection hidden="1"/>
    </xf>
    <xf numFmtId="3" fontId="0" fillId="2" borderId="14" xfId="0" applyNumberFormat="1" applyFill="1" applyBorder="1" applyAlignment="1" applyProtection="1">
      <alignment horizontal="right" vertical="center"/>
      <protection hidden="1"/>
    </xf>
    <xf numFmtId="3" fontId="0" fillId="0" borderId="10" xfId="0" applyNumberFormat="1" applyBorder="1" applyAlignment="1" applyProtection="1">
      <alignment horizontal="right" vertical="center" wrapText="1"/>
      <protection hidden="1"/>
    </xf>
    <xf numFmtId="3" fontId="0" fillId="0" borderId="10" xfId="0" applyNumberFormat="1" applyBorder="1" applyAlignment="1" applyProtection="1">
      <alignment horizontal="right" vertical="center"/>
      <protection hidden="1"/>
    </xf>
    <xf numFmtId="3" fontId="0" fillId="0" borderId="13" xfId="0" applyNumberFormat="1" applyBorder="1" applyAlignment="1" applyProtection="1">
      <alignment horizontal="right" vertical="center" wrapText="1"/>
      <protection hidden="1"/>
    </xf>
    <xf numFmtId="3" fontId="0" fillId="2" borderId="13" xfId="1" applyNumberFormat="1" applyFont="1" applyFill="1" applyBorder="1" applyAlignment="1" applyProtection="1">
      <alignment horizontal="right" vertical="center" wrapText="1"/>
      <protection hidden="1"/>
    </xf>
    <xf numFmtId="3" fontId="0" fillId="0" borderId="9" xfId="0" applyNumberFormat="1" applyBorder="1" applyAlignment="1" applyProtection="1">
      <alignment horizontal="right" vertical="center"/>
      <protection hidden="1"/>
    </xf>
    <xf numFmtId="167" fontId="0" fillId="0" borderId="10" xfId="0" applyNumberFormat="1" applyBorder="1" applyAlignment="1" applyProtection="1">
      <alignment horizontal="right" vertical="center"/>
      <protection hidden="1"/>
    </xf>
    <xf numFmtId="167" fontId="0" fillId="2" borderId="10" xfId="1" applyNumberFormat="1" applyFont="1" applyFill="1" applyBorder="1" applyAlignment="1" applyProtection="1">
      <alignment horizontal="right" vertical="center"/>
      <protection hidden="1"/>
    </xf>
    <xf numFmtId="0" fontId="0" fillId="2" borderId="10" xfId="1" applyNumberFormat="1" applyFont="1" applyFill="1" applyBorder="1" applyAlignment="1" applyProtection="1">
      <alignment horizontal="right" vertical="center"/>
      <protection hidden="1"/>
    </xf>
    <xf numFmtId="3" fontId="0" fillId="2" borderId="13" xfId="1" applyNumberFormat="1" applyFont="1" applyFill="1" applyBorder="1" applyAlignment="1" applyProtection="1">
      <alignment horizontal="right" vertical="center"/>
      <protection hidden="1"/>
    </xf>
    <xf numFmtId="0" fontId="38" fillId="7" borderId="0" xfId="0" applyFont="1" applyFill="1" applyAlignment="1" applyProtection="1">
      <alignment horizontal="right"/>
      <protection hidden="1"/>
    </xf>
    <xf numFmtId="0" fontId="6" fillId="8" borderId="10" xfId="0" applyFont="1" applyFill="1" applyBorder="1" applyAlignment="1" applyProtection="1">
      <alignment wrapText="1"/>
      <protection hidden="1"/>
    </xf>
    <xf numFmtId="0" fontId="6" fillId="8" borderId="10" xfId="0" applyFont="1" applyFill="1" applyBorder="1" applyAlignment="1" applyProtection="1">
      <alignment horizontal="right"/>
      <protection hidden="1"/>
    </xf>
    <xf numFmtId="0" fontId="6" fillId="8" borderId="10" xfId="0" applyFont="1" applyFill="1" applyBorder="1" applyAlignment="1" applyProtection="1">
      <alignment horizontal="right" wrapText="1"/>
      <protection hidden="1"/>
    </xf>
    <xf numFmtId="0" fontId="0" fillId="0" borderId="0" xfId="0" applyProtection="1">
      <protection hidden="1"/>
    </xf>
    <xf numFmtId="3" fontId="0" fillId="2" borderId="10" xfId="1" applyNumberFormat="1" applyFont="1" applyFill="1" applyBorder="1" applyAlignment="1" applyProtection="1">
      <alignment horizontal="right" vertical="top" wrapText="1"/>
      <protection hidden="1"/>
    </xf>
    <xf numFmtId="0" fontId="11" fillId="2" borderId="0" xfId="0" applyFont="1" applyFill="1" applyProtection="1">
      <protection hidden="1"/>
    </xf>
    <xf numFmtId="0" fontId="0" fillId="2" borderId="10" xfId="0" applyFill="1" applyBorder="1" applyAlignment="1" applyProtection="1">
      <alignment wrapText="1"/>
      <protection hidden="1"/>
    </xf>
    <xf numFmtId="3" fontId="6" fillId="2" borderId="10" xfId="0" applyNumberFormat="1" applyFont="1" applyFill="1" applyBorder="1" applyProtection="1">
      <protection hidden="1"/>
    </xf>
    <xf numFmtId="0" fontId="28" fillId="7" borderId="0" xfId="0" applyFont="1" applyFill="1" applyAlignment="1" applyProtection="1">
      <alignment wrapText="1"/>
      <protection hidden="1"/>
    </xf>
    <xf numFmtId="0" fontId="38" fillId="7" borderId="0" xfId="0" applyFont="1" applyFill="1" applyAlignment="1" applyProtection="1">
      <alignment wrapText="1"/>
      <protection hidden="1"/>
    </xf>
    <xf numFmtId="0" fontId="38" fillId="7" borderId="0" xfId="0" applyFont="1" applyFill="1" applyAlignment="1" applyProtection="1">
      <alignment horizontal="right" wrapText="1"/>
      <protection hidden="1"/>
    </xf>
    <xf numFmtId="0" fontId="38" fillId="2" borderId="0" xfId="0" applyFont="1" applyFill="1" applyAlignment="1" applyProtection="1">
      <alignment horizontal="right" wrapText="1"/>
      <protection hidden="1"/>
    </xf>
    <xf numFmtId="0" fontId="38" fillId="2" borderId="0" xfId="0" applyFont="1" applyFill="1" applyProtection="1">
      <protection hidden="1"/>
    </xf>
    <xf numFmtId="0" fontId="24" fillId="9" borderId="10" xfId="0" applyFont="1" applyFill="1" applyBorder="1" applyAlignment="1" applyProtection="1">
      <alignment wrapText="1"/>
      <protection hidden="1"/>
    </xf>
    <xf numFmtId="0" fontId="6" fillId="9" borderId="10" xfId="0" applyFont="1" applyFill="1" applyBorder="1" applyAlignment="1" applyProtection="1">
      <alignment horizontal="right"/>
      <protection hidden="1"/>
    </xf>
    <xf numFmtId="0" fontId="6" fillId="9" borderId="10" xfId="0" applyFont="1" applyFill="1" applyBorder="1" applyAlignment="1" applyProtection="1">
      <alignment horizontal="right" wrapText="1"/>
      <protection hidden="1"/>
    </xf>
    <xf numFmtId="0" fontId="0" fillId="2" borderId="10" xfId="0" applyFill="1" applyBorder="1" applyAlignment="1" applyProtection="1">
      <alignment vertical="center" wrapText="1"/>
      <protection hidden="1"/>
    </xf>
    <xf numFmtId="0" fontId="0" fillId="0" borderId="10" xfId="0" applyBorder="1" applyProtection="1">
      <protection hidden="1"/>
    </xf>
    <xf numFmtId="0" fontId="0" fillId="2" borderId="10" xfId="0" applyFill="1" applyBorder="1" applyAlignment="1" applyProtection="1">
      <alignment horizontal="right"/>
      <protection hidden="1"/>
    </xf>
    <xf numFmtId="0" fontId="0" fillId="2" borderId="10" xfId="0" applyFill="1" applyBorder="1" applyAlignment="1" applyProtection="1">
      <alignment horizontal="right" wrapText="1"/>
      <protection hidden="1"/>
    </xf>
    <xf numFmtId="0" fontId="0" fillId="2" borderId="0" xfId="0" applyFill="1" applyAlignment="1" applyProtection="1">
      <alignment horizontal="left" vertical="center" wrapText="1" indent="1"/>
      <protection hidden="1"/>
    </xf>
    <xf numFmtId="0" fontId="0" fillId="2" borderId="0" xfId="0" applyFill="1" applyAlignment="1" applyProtection="1">
      <alignment horizontal="right" wrapText="1"/>
      <protection hidden="1"/>
    </xf>
    <xf numFmtId="0" fontId="6" fillId="9" borderId="10" xfId="0" applyFont="1" applyFill="1" applyBorder="1" applyAlignment="1" applyProtection="1">
      <alignment wrapText="1"/>
      <protection hidden="1"/>
    </xf>
    <xf numFmtId="169" fontId="0" fillId="0" borderId="10" xfId="0" applyNumberFormat="1" applyBorder="1" applyAlignment="1" applyProtection="1">
      <alignment wrapText="1"/>
      <protection hidden="1"/>
    </xf>
    <xf numFmtId="169" fontId="0" fillId="2" borderId="10" xfId="0" applyNumberFormat="1" applyFill="1" applyBorder="1" applyAlignment="1" applyProtection="1">
      <alignment horizontal="right"/>
      <protection hidden="1"/>
    </xf>
    <xf numFmtId="0" fontId="12" fillId="2" borderId="0" xfId="0" applyFont="1" applyFill="1" applyProtection="1">
      <protection hidden="1"/>
    </xf>
    <xf numFmtId="0" fontId="6" fillId="2" borderId="0" xfId="0" applyFont="1" applyFill="1" applyProtection="1">
      <protection hidden="1"/>
    </xf>
    <xf numFmtId="169" fontId="0" fillId="2" borderId="10" xfId="0" applyNumberFormat="1" applyFill="1" applyBorder="1" applyAlignment="1" applyProtection="1">
      <alignment horizontal="right" wrapText="1"/>
      <protection hidden="1"/>
    </xf>
    <xf numFmtId="0" fontId="0" fillId="2" borderId="0" xfId="0" applyFill="1" applyAlignment="1" applyProtection="1">
      <alignment wrapText="1"/>
      <protection hidden="1"/>
    </xf>
    <xf numFmtId="169" fontId="0" fillId="2" borderId="0" xfId="0" applyNumberFormat="1" applyFill="1" applyProtection="1">
      <protection hidden="1"/>
    </xf>
    <xf numFmtId="169" fontId="6" fillId="2" borderId="0" xfId="0" applyNumberFormat="1" applyFont="1" applyFill="1" applyProtection="1">
      <protection hidden="1"/>
    </xf>
    <xf numFmtId="0" fontId="20" fillId="2" borderId="1" xfId="0" applyFont="1" applyFill="1" applyBorder="1" applyAlignment="1" applyProtection="1">
      <alignment horizontal="left"/>
      <protection hidden="1"/>
    </xf>
    <xf numFmtId="169" fontId="0" fillId="2" borderId="0" xfId="0" applyNumberFormat="1" applyFill="1" applyAlignment="1" applyProtection="1">
      <alignment horizontal="center" wrapText="1"/>
      <protection hidden="1"/>
    </xf>
    <xf numFmtId="169" fontId="0" fillId="2" borderId="0" xfId="0" applyNumberFormat="1" applyFill="1" applyAlignment="1" applyProtection="1">
      <alignment horizontal="center"/>
      <protection hidden="1"/>
    </xf>
    <xf numFmtId="168" fontId="0" fillId="2" borderId="0" xfId="0" applyNumberFormat="1" applyFill="1" applyProtection="1">
      <protection hidden="1"/>
    </xf>
    <xf numFmtId="0" fontId="39" fillId="7" borderId="0" xfId="3" applyFont="1" applyFill="1" applyProtection="1">
      <protection hidden="1"/>
    </xf>
    <xf numFmtId="0" fontId="40" fillId="7" borderId="0" xfId="3" applyFont="1" applyFill="1" applyAlignment="1" applyProtection="1">
      <alignment wrapText="1"/>
      <protection hidden="1"/>
    </xf>
    <xf numFmtId="0" fontId="39" fillId="7" borderId="0" xfId="3" applyFont="1" applyFill="1" applyAlignment="1" applyProtection="1">
      <alignment horizontal="center"/>
      <protection hidden="1"/>
    </xf>
    <xf numFmtId="0" fontId="38" fillId="7" borderId="0" xfId="3" applyFont="1" applyFill="1" applyAlignment="1" applyProtection="1">
      <alignment horizontal="right"/>
      <protection hidden="1"/>
    </xf>
    <xf numFmtId="0" fontId="39" fillId="2" borderId="0" xfId="3" applyFont="1" applyFill="1" applyProtection="1">
      <protection hidden="1"/>
    </xf>
    <xf numFmtId="0" fontId="28" fillId="2" borderId="0" xfId="3" applyFont="1" applyFill="1" applyAlignment="1" applyProtection="1">
      <alignment wrapText="1"/>
      <protection hidden="1"/>
    </xf>
    <xf numFmtId="0" fontId="38" fillId="2" borderId="0" xfId="3" applyFont="1" applyFill="1" applyAlignment="1" applyProtection="1">
      <alignment horizontal="right"/>
      <protection hidden="1"/>
    </xf>
    <xf numFmtId="0" fontId="6" fillId="9" borderId="10" xfId="3" applyFont="1" applyFill="1" applyBorder="1" applyAlignment="1" applyProtection="1">
      <alignment horizontal="left" wrapText="1"/>
      <protection hidden="1"/>
    </xf>
    <xf numFmtId="0" fontId="6" fillId="9" borderId="10" xfId="3" applyFont="1" applyFill="1" applyBorder="1" applyAlignment="1" applyProtection="1">
      <alignment horizontal="right"/>
      <protection hidden="1"/>
    </xf>
    <xf numFmtId="0" fontId="1" fillId="2" borderId="0" xfId="3" applyFont="1" applyFill="1" applyProtection="1">
      <protection hidden="1"/>
    </xf>
    <xf numFmtId="0" fontId="9" fillId="2" borderId="10" xfId="3" applyFont="1" applyFill="1" applyBorder="1" applyAlignment="1" applyProtection="1">
      <alignment wrapText="1"/>
      <protection hidden="1"/>
    </xf>
    <xf numFmtId="167" fontId="9" fillId="2" borderId="10" xfId="3" applyNumberFormat="1" applyFont="1" applyFill="1" applyBorder="1" applyAlignment="1" applyProtection="1">
      <alignment horizontal="right"/>
      <protection hidden="1"/>
    </xf>
    <xf numFmtId="0" fontId="2" fillId="0" borderId="0" xfId="3" applyFont="1" applyProtection="1">
      <protection hidden="1"/>
    </xf>
    <xf numFmtId="0" fontId="0" fillId="2" borderId="10" xfId="3" applyFont="1" applyFill="1" applyBorder="1" applyAlignment="1" applyProtection="1">
      <alignment horizontal="left" wrapText="1" indent="1"/>
      <protection hidden="1"/>
    </xf>
    <xf numFmtId="3" fontId="9" fillId="2" borderId="10" xfId="0" applyNumberFormat="1" applyFont="1" applyFill="1" applyBorder="1" applyAlignment="1" applyProtection="1">
      <alignment horizontal="right"/>
      <protection hidden="1"/>
    </xf>
    <xf numFmtId="3" fontId="9" fillId="2" borderId="10" xfId="1" applyNumberFormat="1" applyFont="1" applyFill="1" applyBorder="1" applyAlignment="1" applyProtection="1">
      <alignment horizontal="right" wrapText="1"/>
      <protection hidden="1"/>
    </xf>
    <xf numFmtId="165" fontId="1" fillId="2" borderId="0" xfId="3" applyNumberFormat="1" applyFont="1" applyFill="1" applyProtection="1">
      <protection hidden="1"/>
    </xf>
    <xf numFmtId="167" fontId="1" fillId="2" borderId="0" xfId="3" applyNumberFormat="1" applyFont="1" applyFill="1" applyProtection="1">
      <protection hidden="1"/>
    </xf>
    <xf numFmtId="164" fontId="9" fillId="2" borderId="10" xfId="3" applyNumberFormat="1" applyFont="1" applyFill="1" applyBorder="1" applyAlignment="1" applyProtection="1">
      <alignment horizontal="right"/>
      <protection hidden="1"/>
    </xf>
    <xf numFmtId="0" fontId="8" fillId="2" borderId="0" xfId="3" applyFont="1" applyFill="1" applyAlignment="1" applyProtection="1">
      <alignment wrapText="1"/>
      <protection hidden="1"/>
    </xf>
    <xf numFmtId="0" fontId="9" fillId="2" borderId="10" xfId="3" applyFont="1" applyFill="1" applyBorder="1" applyAlignment="1" applyProtection="1">
      <alignment horizontal="left" wrapText="1"/>
      <protection hidden="1"/>
    </xf>
    <xf numFmtId="3" fontId="9" fillId="2" borderId="10" xfId="1" applyNumberFormat="1" applyFont="1" applyFill="1" applyBorder="1" applyAlignment="1" applyProtection="1">
      <alignment horizontal="right"/>
      <protection hidden="1"/>
    </xf>
    <xf numFmtId="167" fontId="9" fillId="2" borderId="10" xfId="4" applyNumberFormat="1" applyFont="1" applyFill="1" applyBorder="1" applyAlignment="1" applyProtection="1">
      <alignment horizontal="right" wrapText="1"/>
      <protection hidden="1"/>
    </xf>
    <xf numFmtId="0" fontId="32" fillId="2" borderId="0" xfId="3" applyFont="1" applyFill="1" applyAlignment="1" applyProtection="1">
      <alignment horizontal="left" vertical="top" wrapText="1"/>
      <protection hidden="1"/>
    </xf>
    <xf numFmtId="0" fontId="24" fillId="8" borderId="10" xfId="0" applyFont="1" applyFill="1" applyBorder="1" applyAlignment="1" applyProtection="1">
      <alignment wrapText="1"/>
      <protection hidden="1"/>
    </xf>
    <xf numFmtId="0" fontId="0" fillId="2" borderId="10" xfId="3" applyFont="1" applyFill="1" applyBorder="1" applyAlignment="1" applyProtection="1">
      <alignment horizontal="left" wrapText="1"/>
      <protection hidden="1"/>
    </xf>
    <xf numFmtId="0" fontId="32" fillId="2" borderId="0" xfId="3" applyFont="1" applyFill="1" applyAlignment="1" applyProtection="1">
      <alignment horizontal="left" wrapText="1"/>
      <protection hidden="1"/>
    </xf>
    <xf numFmtId="165" fontId="35" fillId="2" borderId="10" xfId="3" applyNumberFormat="1" applyFont="1" applyFill="1" applyBorder="1" applyAlignment="1" applyProtection="1">
      <alignment horizontal="right"/>
      <protection hidden="1"/>
    </xf>
    <xf numFmtId="166" fontId="35" fillId="2" borderId="10" xfId="3" applyNumberFormat="1" applyFont="1" applyFill="1" applyBorder="1" applyAlignment="1" applyProtection="1">
      <alignment horizontal="right"/>
      <protection hidden="1"/>
    </xf>
    <xf numFmtId="0" fontId="30" fillId="2" borderId="10" xfId="3" applyFont="1" applyFill="1" applyBorder="1" applyAlignment="1" applyProtection="1">
      <alignment horizontal="right"/>
      <protection hidden="1"/>
    </xf>
    <xf numFmtId="0" fontId="9" fillId="2" borderId="10" xfId="3" applyFont="1" applyFill="1" applyBorder="1" applyAlignment="1" applyProtection="1">
      <alignment horizontal="left" wrapText="1" indent="1"/>
      <protection hidden="1"/>
    </xf>
    <xf numFmtId="3" fontId="9" fillId="2" borderId="10" xfId="4" applyNumberFormat="1" applyFont="1" applyFill="1" applyBorder="1" applyAlignment="1" applyProtection="1">
      <alignment horizontal="right"/>
      <protection hidden="1"/>
    </xf>
    <xf numFmtId="165" fontId="4" fillId="2" borderId="0" xfId="1" applyFill="1" applyBorder="1" applyAlignment="1" applyProtection="1">
      <alignment horizontal="left" vertical="top" wrapText="1"/>
      <protection hidden="1"/>
    </xf>
    <xf numFmtId="165" fontId="9" fillId="2" borderId="10" xfId="3" applyNumberFormat="1" applyFont="1" applyFill="1" applyBorder="1" applyAlignment="1" applyProtection="1">
      <alignment horizontal="right"/>
      <protection hidden="1"/>
    </xf>
    <xf numFmtId="166" fontId="9" fillId="2" borderId="10" xfId="3" applyNumberFormat="1" applyFont="1" applyFill="1" applyBorder="1" applyAlignment="1" applyProtection="1">
      <alignment horizontal="right"/>
      <protection hidden="1"/>
    </xf>
    <xf numFmtId="164" fontId="4" fillId="2" borderId="10" xfId="1" applyNumberFormat="1" applyFill="1" applyBorder="1" applyAlignment="1" applyProtection="1">
      <alignment horizontal="right" wrapText="1"/>
      <protection hidden="1"/>
    </xf>
    <xf numFmtId="165" fontId="4" fillId="2" borderId="10" xfId="1" applyFill="1" applyBorder="1" applyAlignment="1" applyProtection="1">
      <alignment horizontal="right" wrapText="1"/>
      <protection hidden="1"/>
    </xf>
    <xf numFmtId="0" fontId="32" fillId="2" borderId="0" xfId="3" applyFont="1" applyFill="1" applyAlignment="1" applyProtection="1">
      <alignment wrapText="1"/>
      <protection hidden="1"/>
    </xf>
    <xf numFmtId="165" fontId="1" fillId="2" borderId="0" xfId="3" applyNumberFormat="1" applyFont="1" applyFill="1" applyAlignment="1" applyProtection="1">
      <alignment horizontal="right"/>
      <protection hidden="1"/>
    </xf>
    <xf numFmtId="0" fontId="24" fillId="9" borderId="10" xfId="3" applyFont="1" applyFill="1" applyBorder="1" applyAlignment="1" applyProtection="1">
      <alignment horizontal="left" wrapText="1"/>
      <protection hidden="1"/>
    </xf>
    <xf numFmtId="0" fontId="4" fillId="2" borderId="10" xfId="0" applyFont="1" applyFill="1" applyBorder="1" applyAlignment="1" applyProtection="1">
      <alignment horizontal="right" wrapText="1"/>
      <protection hidden="1"/>
    </xf>
    <xf numFmtId="167" fontId="4" fillId="2" borderId="10" xfId="0" applyNumberFormat="1" applyFont="1" applyFill="1" applyBorder="1" applyAlignment="1" applyProtection="1">
      <alignment horizontal="right" wrapText="1"/>
      <protection hidden="1"/>
    </xf>
    <xf numFmtId="3" fontId="4" fillId="2" borderId="10" xfId="0" applyNumberFormat="1" applyFont="1" applyFill="1" applyBorder="1" applyAlignment="1" applyProtection="1">
      <alignment horizontal="right" wrapText="1"/>
      <protection hidden="1"/>
    </xf>
    <xf numFmtId="0" fontId="9" fillId="2" borderId="10" xfId="3" applyFont="1" applyFill="1" applyBorder="1" applyAlignment="1" applyProtection="1">
      <alignment horizontal="left"/>
      <protection hidden="1"/>
    </xf>
    <xf numFmtId="0" fontId="32" fillId="2" borderId="0" xfId="3" applyFont="1" applyFill="1" applyAlignment="1" applyProtection="1">
      <alignment horizontal="left"/>
      <protection hidden="1"/>
    </xf>
    <xf numFmtId="0" fontId="7" fillId="2" borderId="0" xfId="3" applyFont="1" applyFill="1" applyAlignment="1" applyProtection="1">
      <alignment horizontal="left" indent="1"/>
      <protection hidden="1"/>
    </xf>
    <xf numFmtId="0" fontId="4" fillId="2" borderId="0" xfId="0" applyFont="1" applyFill="1" applyAlignment="1" applyProtection="1">
      <alignment horizontal="right" wrapText="1"/>
      <protection hidden="1"/>
    </xf>
    <xf numFmtId="0" fontId="30" fillId="2" borderId="0" xfId="3" applyFont="1" applyFill="1" applyAlignment="1" applyProtection="1">
      <alignment horizontal="right"/>
      <protection hidden="1"/>
    </xf>
    <xf numFmtId="0" fontId="7" fillId="9" borderId="10" xfId="3" applyFont="1" applyFill="1" applyBorder="1" applyAlignment="1" applyProtection="1">
      <alignment horizontal="left" indent="1"/>
      <protection hidden="1"/>
    </xf>
    <xf numFmtId="0" fontId="24" fillId="2" borderId="10" xfId="0" applyFont="1" applyFill="1" applyBorder="1" applyAlignment="1" applyProtection="1">
      <alignment wrapText="1"/>
      <protection hidden="1"/>
    </xf>
    <xf numFmtId="0" fontId="33" fillId="2" borderId="0" xfId="3" applyFont="1" applyFill="1" applyAlignment="1" applyProtection="1">
      <alignment horizontal="left"/>
      <protection hidden="1"/>
    </xf>
    <xf numFmtId="0" fontId="7" fillId="8" borderId="10" xfId="3" applyFont="1" applyFill="1" applyBorder="1" applyAlignment="1" applyProtection="1">
      <alignment horizontal="left" wrapText="1" indent="1"/>
      <protection hidden="1"/>
    </xf>
    <xf numFmtId="0" fontId="30" fillId="8" borderId="10" xfId="3" applyFont="1" applyFill="1" applyBorder="1" applyAlignment="1" applyProtection="1">
      <alignment horizontal="right"/>
      <protection hidden="1"/>
    </xf>
    <xf numFmtId="0" fontId="7" fillId="2" borderId="0" xfId="3" applyFont="1" applyFill="1" applyAlignment="1" applyProtection="1">
      <alignment horizontal="right"/>
      <protection hidden="1"/>
    </xf>
    <xf numFmtId="0" fontId="30" fillId="2" borderId="10" xfId="3" applyFont="1" applyFill="1" applyBorder="1" applyAlignment="1" applyProtection="1">
      <alignment wrapText="1"/>
      <protection hidden="1"/>
    </xf>
    <xf numFmtId="0" fontId="1" fillId="2" borderId="0" xfId="3" applyFont="1" applyFill="1" applyAlignment="1" applyProtection="1">
      <alignment wrapText="1"/>
      <protection hidden="1"/>
    </xf>
    <xf numFmtId="0" fontId="1" fillId="2" borderId="0" xfId="3" applyFont="1" applyFill="1" applyAlignment="1" applyProtection="1">
      <alignment horizontal="center"/>
      <protection hidden="1"/>
    </xf>
    <xf numFmtId="0" fontId="2" fillId="2" borderId="0" xfId="3" applyFont="1" applyFill="1" applyProtection="1">
      <protection hidden="1"/>
    </xf>
    <xf numFmtId="0" fontId="2" fillId="2" borderId="0" xfId="3" applyFont="1" applyFill="1" applyAlignment="1" applyProtection="1">
      <alignment wrapText="1"/>
      <protection hidden="1"/>
    </xf>
    <xf numFmtId="0" fontId="2" fillId="2" borderId="0" xfId="3" applyFont="1" applyFill="1" applyAlignment="1" applyProtection="1">
      <alignment horizontal="center"/>
      <protection hidden="1"/>
    </xf>
    <xf numFmtId="0" fontId="38" fillId="7" borderId="0" xfId="0" applyFont="1" applyFill="1" applyAlignment="1" applyProtection="1">
      <alignment horizontal="center"/>
      <protection hidden="1"/>
    </xf>
    <xf numFmtId="0" fontId="24" fillId="2" borderId="0" xfId="0" applyFont="1" applyFill="1" applyAlignment="1" applyProtection="1">
      <alignment wrapText="1"/>
      <protection hidden="1"/>
    </xf>
    <xf numFmtId="0" fontId="24" fillId="2" borderId="9" xfId="0" applyFont="1" applyFill="1" applyBorder="1" applyAlignment="1" applyProtection="1">
      <alignment wrapText="1"/>
      <protection hidden="1"/>
    </xf>
    <xf numFmtId="0" fontId="24" fillId="2" borderId="11" xfId="0" applyFont="1" applyFill="1" applyBorder="1" applyAlignment="1" applyProtection="1">
      <alignment wrapText="1"/>
      <protection hidden="1"/>
    </xf>
    <xf numFmtId="0" fontId="6" fillId="8" borderId="10" xfId="0" applyFont="1" applyFill="1" applyBorder="1" applyAlignment="1" applyProtection="1">
      <alignment horizontal="left"/>
      <protection hidden="1"/>
    </xf>
    <xf numFmtId="0" fontId="26" fillId="2" borderId="0" xfId="0" applyFont="1" applyFill="1" applyProtection="1">
      <protection hidden="1"/>
    </xf>
    <xf numFmtId="0" fontId="4" fillId="2" borderId="0" xfId="0" applyFont="1" applyFill="1" applyProtection="1">
      <protection hidden="1"/>
    </xf>
    <xf numFmtId="0" fontId="26" fillId="0" borderId="0" xfId="0" applyFont="1" applyProtection="1">
      <protection hidden="1"/>
    </xf>
    <xf numFmtId="0" fontId="0" fillId="2" borderId="10" xfId="0" applyFill="1" applyBorder="1" applyAlignment="1" applyProtection="1">
      <alignment horizontal="left" wrapText="1" indent="1"/>
      <protection hidden="1"/>
    </xf>
    <xf numFmtId="3" fontId="4" fillId="2" borderId="10" xfId="0" applyNumberFormat="1" applyFont="1" applyFill="1" applyBorder="1" applyAlignment="1" applyProtection="1">
      <alignment horizontal="right"/>
      <protection hidden="1"/>
    </xf>
    <xf numFmtId="165" fontId="4" fillId="2" borderId="10" xfId="0" applyNumberFormat="1" applyFont="1" applyFill="1" applyBorder="1" applyProtection="1">
      <protection hidden="1"/>
    </xf>
    <xf numFmtId="0" fontId="4" fillId="2" borderId="12" xfId="0" applyFont="1" applyFill="1" applyBorder="1" applyAlignment="1" applyProtection="1">
      <alignment wrapText="1"/>
      <protection hidden="1"/>
    </xf>
    <xf numFmtId="0" fontId="4" fillId="2" borderId="9" xfId="0" applyFont="1" applyFill="1" applyBorder="1" applyAlignment="1" applyProtection="1">
      <alignment wrapText="1"/>
      <protection hidden="1"/>
    </xf>
    <xf numFmtId="0" fontId="4" fillId="2" borderId="11" xfId="0" applyFont="1" applyFill="1" applyBorder="1" applyAlignment="1" applyProtection="1">
      <alignment wrapText="1"/>
      <protection hidden="1"/>
    </xf>
    <xf numFmtId="10" fontId="4" fillId="2" borderId="0" xfId="0" applyNumberFormat="1" applyFont="1" applyFill="1" applyAlignment="1" applyProtection="1">
      <alignment horizontal="center"/>
      <protection hidden="1"/>
    </xf>
    <xf numFmtId="0" fontId="0" fillId="2" borderId="9" xfId="0" applyFill="1" applyBorder="1" applyAlignment="1" applyProtection="1">
      <alignment horizontal="left"/>
      <protection hidden="1"/>
    </xf>
    <xf numFmtId="0" fontId="0" fillId="2" borderId="11" xfId="0" applyFill="1" applyBorder="1" applyAlignment="1" applyProtection="1">
      <alignment horizontal="left"/>
      <protection hidden="1"/>
    </xf>
    <xf numFmtId="10" fontId="4" fillId="2" borderId="0" xfId="0" applyNumberFormat="1" applyFont="1" applyFill="1" applyProtection="1">
      <protection hidden="1"/>
    </xf>
    <xf numFmtId="0" fontId="6" fillId="2" borderId="10" xfId="0" applyFont="1" applyFill="1" applyBorder="1" applyAlignment="1" applyProtection="1">
      <alignment wrapText="1"/>
      <protection hidden="1"/>
    </xf>
    <xf numFmtId="3" fontId="6" fillId="2" borderId="10" xfId="0" applyNumberFormat="1" applyFont="1" applyFill="1" applyBorder="1" applyAlignment="1" applyProtection="1">
      <alignment horizontal="right"/>
      <protection hidden="1"/>
    </xf>
    <xf numFmtId="9" fontId="11" fillId="2" borderId="0" xfId="2" applyFont="1" applyFill="1" applyAlignment="1" applyProtection="1">
      <alignment horizontal="center"/>
      <protection hidden="1"/>
    </xf>
    <xf numFmtId="0" fontId="4" fillId="2" borderId="0" xfId="0" applyFont="1" applyFill="1" applyAlignment="1" applyProtection="1">
      <alignment wrapText="1"/>
      <protection hidden="1"/>
    </xf>
    <xf numFmtId="3" fontId="4" fillId="2" borderId="0" xfId="0" applyNumberFormat="1" applyFont="1" applyFill="1" applyAlignment="1" applyProtection="1">
      <alignment horizontal="center"/>
      <protection hidden="1"/>
    </xf>
    <xf numFmtId="3" fontId="4" fillId="2" borderId="0" xfId="0" applyNumberFormat="1" applyFont="1" applyFill="1" applyAlignment="1" applyProtection="1">
      <alignment horizontal="right"/>
      <protection hidden="1"/>
    </xf>
    <xf numFmtId="0" fontId="4" fillId="2" borderId="0" xfId="0" applyFont="1" applyFill="1" applyAlignment="1" applyProtection="1">
      <alignment horizontal="right"/>
      <protection hidden="1"/>
    </xf>
    <xf numFmtId="0" fontId="6" fillId="2" borderId="0" xfId="0" applyFont="1" applyFill="1" applyAlignment="1" applyProtection="1">
      <alignment horizontal="right"/>
      <protection hidden="1"/>
    </xf>
    <xf numFmtId="0" fontId="4" fillId="2" borderId="10" xfId="0" applyFont="1" applyFill="1" applyBorder="1" applyProtection="1">
      <protection hidden="1"/>
    </xf>
    <xf numFmtId="4" fontId="0" fillId="2" borderId="10" xfId="0" applyNumberFormat="1" applyFill="1" applyBorder="1" applyAlignment="1" applyProtection="1">
      <alignment horizontal="right"/>
      <protection hidden="1"/>
    </xf>
    <xf numFmtId="169" fontId="4" fillId="2" borderId="0" xfId="0" applyNumberFormat="1" applyFont="1" applyFill="1" applyAlignment="1" applyProtection="1">
      <alignment horizontal="right"/>
      <protection hidden="1"/>
    </xf>
    <xf numFmtId="170" fontId="4" fillId="2" borderId="0" xfId="0" applyNumberFormat="1" applyFont="1" applyFill="1" applyAlignment="1" applyProtection="1">
      <alignment horizontal="right"/>
      <protection hidden="1"/>
    </xf>
    <xf numFmtId="0" fontId="20" fillId="2" borderId="0" xfId="0" applyFont="1" applyFill="1" applyAlignment="1" applyProtection="1">
      <alignment horizontal="left"/>
      <protection hidden="1"/>
    </xf>
    <xf numFmtId="3" fontId="4" fillId="2" borderId="10" xfId="0" applyNumberFormat="1" applyFont="1" applyFill="1" applyBorder="1" applyProtection="1">
      <protection hidden="1"/>
    </xf>
    <xf numFmtId="0" fontId="0" fillId="2" borderId="10" xfId="0" applyFill="1" applyBorder="1" applyAlignment="1" applyProtection="1">
      <alignment horizontal="left" wrapText="1"/>
      <protection hidden="1"/>
    </xf>
    <xf numFmtId="0" fontId="24" fillId="9" borderId="10" xfId="0" applyFont="1" applyFill="1" applyBorder="1" applyAlignment="1" applyProtection="1">
      <alignment horizontal="left" wrapText="1"/>
      <protection hidden="1"/>
    </xf>
    <xf numFmtId="2" fontId="0" fillId="2" borderId="10" xfId="0" applyNumberFormat="1" applyFill="1" applyBorder="1" applyAlignment="1" applyProtection="1">
      <alignment horizontal="right"/>
      <protection hidden="1"/>
    </xf>
    <xf numFmtId="2" fontId="4" fillId="2" borderId="0" xfId="0" applyNumberFormat="1" applyFont="1" applyFill="1" applyAlignment="1" applyProtection="1">
      <alignment horizontal="right"/>
      <protection hidden="1"/>
    </xf>
    <xf numFmtId="4" fontId="4" fillId="2" borderId="0" xfId="0" applyNumberFormat="1" applyFont="1" applyFill="1" applyAlignment="1" applyProtection="1">
      <alignment horizontal="right"/>
      <protection hidden="1"/>
    </xf>
    <xf numFmtId="0" fontId="20" fillId="2" borderId="0" xfId="0" applyFont="1" applyFill="1" applyAlignment="1" applyProtection="1">
      <alignment wrapText="1"/>
      <protection hidden="1"/>
    </xf>
    <xf numFmtId="0" fontId="4" fillId="2" borderId="10" xfId="0" applyFont="1" applyFill="1" applyBorder="1" applyAlignment="1" applyProtection="1">
      <alignment wrapText="1"/>
      <protection hidden="1"/>
    </xf>
    <xf numFmtId="3" fontId="4" fillId="0" borderId="10" xfId="1" applyNumberFormat="1" applyBorder="1" applyAlignment="1" applyProtection="1">
      <alignment horizontal="right"/>
      <protection hidden="1"/>
    </xf>
    <xf numFmtId="3" fontId="4" fillId="2" borderId="10" xfId="1" applyNumberFormat="1" applyFill="1" applyBorder="1" applyAlignment="1" applyProtection="1">
      <alignment horizontal="right"/>
      <protection hidden="1"/>
    </xf>
    <xf numFmtId="169" fontId="4" fillId="2" borderId="10" xfId="0" applyNumberFormat="1" applyFont="1" applyFill="1" applyBorder="1" applyAlignment="1" applyProtection="1">
      <alignment horizontal="right"/>
      <protection hidden="1"/>
    </xf>
    <xf numFmtId="169" fontId="4" fillId="0" borderId="10" xfId="0" applyNumberFormat="1" applyFont="1" applyBorder="1" applyAlignment="1" applyProtection="1">
      <alignment horizontal="right"/>
      <protection hidden="1"/>
    </xf>
    <xf numFmtId="0" fontId="27" fillId="2" borderId="0" xfId="0" applyFont="1" applyFill="1" applyProtection="1">
      <protection hidden="1"/>
    </xf>
    <xf numFmtId="169" fontId="6" fillId="2" borderId="10" xfId="0" applyNumberFormat="1" applyFont="1" applyFill="1" applyBorder="1" applyProtection="1">
      <protection hidden="1"/>
    </xf>
    <xf numFmtId="0" fontId="26" fillId="2" borderId="0" xfId="0" applyFont="1" applyFill="1" applyAlignment="1" applyProtection="1">
      <alignment wrapText="1"/>
      <protection hidden="1"/>
    </xf>
    <xf numFmtId="0" fontId="28" fillId="7" borderId="0" xfId="0" applyFont="1" applyFill="1" applyAlignment="1" applyProtection="1">
      <alignment horizontal="center"/>
      <protection hidden="1"/>
    </xf>
    <xf numFmtId="0" fontId="46" fillId="2" borderId="0" xfId="0" applyFont="1" applyFill="1" applyProtection="1">
      <protection hidden="1"/>
    </xf>
    <xf numFmtId="0" fontId="24" fillId="10" borderId="10" xfId="0" applyFont="1" applyFill="1" applyBorder="1" applyProtection="1">
      <protection hidden="1"/>
    </xf>
    <xf numFmtId="0" fontId="30" fillId="10" borderId="10" xfId="0" applyFont="1" applyFill="1" applyBorder="1" applyAlignment="1" applyProtection="1">
      <alignment horizontal="right"/>
      <protection hidden="1"/>
    </xf>
    <xf numFmtId="0" fontId="0" fillId="2" borderId="0" xfId="0" applyFill="1" applyAlignment="1" applyProtection="1">
      <alignment horizontal="right"/>
      <protection hidden="1"/>
    </xf>
    <xf numFmtId="3" fontId="0" fillId="2" borderId="10" xfId="0" applyNumberFormat="1" applyFill="1" applyBorder="1" applyProtection="1">
      <protection hidden="1"/>
    </xf>
    <xf numFmtId="0" fontId="11" fillId="2" borderId="0" xfId="0" applyFont="1" applyFill="1" applyAlignment="1" applyProtection="1">
      <alignment horizontal="left" indent="1"/>
      <protection hidden="1"/>
    </xf>
    <xf numFmtId="0" fontId="6" fillId="10" borderId="10" xfId="0" applyFont="1" applyFill="1" applyBorder="1" applyProtection="1">
      <protection hidden="1"/>
    </xf>
    <xf numFmtId="3" fontId="0" fillId="2" borderId="10" xfId="0" applyNumberFormat="1" applyFill="1" applyBorder="1" applyAlignment="1" applyProtection="1">
      <alignment horizontal="right" wrapText="1"/>
      <protection hidden="1"/>
    </xf>
    <xf numFmtId="3" fontId="0" fillId="0" borderId="10" xfId="0" applyNumberFormat="1" applyBorder="1" applyAlignment="1" applyProtection="1">
      <alignment horizontal="right"/>
      <protection hidden="1"/>
    </xf>
    <xf numFmtId="0" fontId="11" fillId="2" borderId="0" xfId="0" applyFont="1" applyFill="1" applyAlignment="1" applyProtection="1">
      <alignment wrapText="1"/>
      <protection hidden="1"/>
    </xf>
    <xf numFmtId="10" fontId="0" fillId="2" borderId="0" xfId="0" applyNumberFormat="1" applyFill="1" applyProtection="1">
      <protection hidden="1"/>
    </xf>
    <xf numFmtId="9" fontId="4" fillId="2" borderId="10" xfId="2" applyFill="1" applyBorder="1" applyAlignment="1" applyProtection="1">
      <alignment horizontal="right"/>
      <protection hidden="1"/>
    </xf>
    <xf numFmtId="9" fontId="4" fillId="0" borderId="10" xfId="2" applyBorder="1" applyAlignment="1" applyProtection="1">
      <alignment horizontal="right"/>
      <protection hidden="1"/>
    </xf>
    <xf numFmtId="0" fontId="15" fillId="2" borderId="0" xfId="0" applyFont="1" applyFill="1" applyAlignment="1" applyProtection="1">
      <alignment horizontal="left" vertical="center"/>
      <protection hidden="1"/>
    </xf>
    <xf numFmtId="0" fontId="0" fillId="2" borderId="0" xfId="0" applyFill="1" applyAlignment="1" applyProtection="1">
      <alignment horizontal="left"/>
      <protection hidden="1"/>
    </xf>
    <xf numFmtId="3" fontId="0" fillId="2" borderId="0" xfId="0" applyNumberFormat="1" applyFill="1" applyAlignment="1" applyProtection="1">
      <alignment horizontal="center"/>
      <protection hidden="1"/>
    </xf>
    <xf numFmtId="0" fontId="24" fillId="10" borderId="10" xfId="0" applyFont="1" applyFill="1" applyBorder="1" applyAlignment="1" applyProtection="1">
      <alignment horizontal="left" wrapText="1"/>
      <protection hidden="1"/>
    </xf>
    <xf numFmtId="0" fontId="30" fillId="10" borderId="10" xfId="0" applyFont="1" applyFill="1" applyBorder="1" applyAlignment="1" applyProtection="1">
      <alignment horizontal="right" wrapText="1"/>
      <protection hidden="1"/>
    </xf>
    <xf numFmtId="0" fontId="11" fillId="2" borderId="0" xfId="0" applyFont="1" applyFill="1" applyAlignment="1" applyProtection="1">
      <alignment horizontal="right"/>
      <protection hidden="1"/>
    </xf>
    <xf numFmtId="0" fontId="24" fillId="2" borderId="14" xfId="0" applyFont="1" applyFill="1" applyBorder="1" applyAlignment="1" applyProtection="1">
      <alignment horizontal="left" wrapText="1"/>
      <protection hidden="1"/>
    </xf>
    <xf numFmtId="0" fontId="9" fillId="2" borderId="14" xfId="0" applyFont="1" applyFill="1" applyBorder="1" applyAlignment="1" applyProtection="1">
      <alignment horizontal="right"/>
      <protection hidden="1"/>
    </xf>
    <xf numFmtId="0" fontId="9" fillId="2" borderId="14" xfId="0" applyFont="1" applyFill="1" applyBorder="1" applyAlignment="1" applyProtection="1">
      <alignment horizontal="right" wrapText="1"/>
      <protection hidden="1"/>
    </xf>
    <xf numFmtId="167" fontId="4" fillId="0" borderId="10" xfId="1" applyNumberFormat="1" applyBorder="1" applyAlignment="1" applyProtection="1">
      <alignment horizontal="right" wrapText="1"/>
      <protection hidden="1"/>
    </xf>
    <xf numFmtId="0" fontId="6" fillId="2" borderId="0" xfId="0" applyFont="1" applyFill="1" applyAlignment="1" applyProtection="1">
      <alignment horizontal="left" vertical="center"/>
      <protection hidden="1"/>
    </xf>
    <xf numFmtId="0" fontId="0" fillId="2" borderId="0" xfId="0" applyFill="1" applyAlignment="1" applyProtection="1">
      <alignment horizontal="left" vertical="center"/>
      <protection hidden="1"/>
    </xf>
    <xf numFmtId="0" fontId="15" fillId="0" borderId="0" xfId="0" applyFont="1" applyAlignment="1" applyProtection="1">
      <alignment horizontal="left" vertical="center"/>
      <protection hidden="1"/>
    </xf>
    <xf numFmtId="3" fontId="0" fillId="2" borderId="0" xfId="0" applyNumberFormat="1" applyFill="1" applyAlignment="1" applyProtection="1">
      <alignment horizontal="left" vertical="center"/>
      <protection hidden="1"/>
    </xf>
    <xf numFmtId="167" fontId="4" fillId="0" borderId="0" xfId="1" applyNumberFormat="1" applyBorder="1" applyAlignment="1" applyProtection="1">
      <alignment horizontal="right" wrapText="1"/>
      <protection hidden="1"/>
    </xf>
    <xf numFmtId="167" fontId="4" fillId="2" borderId="10" xfId="1" applyNumberFormat="1" applyFill="1" applyBorder="1" applyAlignment="1" applyProtection="1">
      <alignment horizontal="right" wrapText="1"/>
      <protection hidden="1"/>
    </xf>
    <xf numFmtId="0" fontId="20" fillId="2" borderId="0" xfId="0" applyFont="1" applyFill="1" applyAlignment="1" applyProtection="1">
      <alignment horizontal="left" vertical="top"/>
      <protection hidden="1"/>
    </xf>
    <xf numFmtId="3" fontId="15" fillId="2" borderId="0" xfId="0" applyNumberFormat="1" applyFont="1" applyFill="1" applyAlignment="1" applyProtection="1">
      <alignment horizontal="left" vertical="center"/>
      <protection hidden="1"/>
    </xf>
    <xf numFmtId="9" fontId="20" fillId="10" borderId="10" xfId="0" applyNumberFormat="1" applyFont="1" applyFill="1" applyBorder="1" applyAlignment="1" applyProtection="1">
      <alignment horizontal="left" vertical="top"/>
      <protection hidden="1"/>
    </xf>
    <xf numFmtId="9" fontId="0" fillId="2" borderId="10" xfId="0" applyNumberFormat="1" applyFill="1" applyBorder="1" applyAlignment="1" applyProtection="1">
      <alignment horizontal="right"/>
      <protection hidden="1"/>
    </xf>
    <xf numFmtId="49" fontId="20" fillId="2" borderId="0" xfId="0" applyNumberFormat="1" applyFont="1" applyFill="1" applyAlignment="1" applyProtection="1">
      <alignment horizontal="left" vertical="top"/>
      <protection hidden="1"/>
    </xf>
    <xf numFmtId="0" fontId="30" fillId="10" borderId="10" xfId="0" applyFont="1" applyFill="1" applyBorder="1" applyAlignment="1" applyProtection="1">
      <alignment horizontal="left" wrapText="1"/>
      <protection hidden="1"/>
    </xf>
    <xf numFmtId="9" fontId="9" fillId="0" borderId="10" xfId="0" applyNumberFormat="1" applyFont="1" applyBorder="1" applyAlignment="1" applyProtection="1">
      <alignment horizontal="right"/>
      <protection hidden="1"/>
    </xf>
    <xf numFmtId="0" fontId="9" fillId="0" borderId="10" xfId="0" applyFont="1" applyBorder="1" applyAlignment="1" applyProtection="1">
      <alignment horizontal="right"/>
      <protection hidden="1"/>
    </xf>
    <xf numFmtId="0" fontId="9" fillId="0" borderId="12" xfId="0" applyFont="1" applyBorder="1" applyAlignment="1" applyProtection="1">
      <alignment horizontal="right"/>
      <protection hidden="1"/>
    </xf>
    <xf numFmtId="0" fontId="0" fillId="2" borderId="12" xfId="0" applyFill="1" applyBorder="1" applyAlignment="1" applyProtection="1">
      <alignment horizontal="right"/>
      <protection hidden="1"/>
    </xf>
    <xf numFmtId="0" fontId="0" fillId="0" borderId="10" xfId="0" applyBorder="1" applyAlignment="1" applyProtection="1">
      <alignment horizontal="right"/>
      <protection hidden="1"/>
    </xf>
    <xf numFmtId="3" fontId="0" fillId="2" borderId="5" xfId="0" applyNumberFormat="1" applyFill="1" applyBorder="1" applyAlignment="1" applyProtection="1">
      <alignment horizontal="center"/>
      <protection hidden="1"/>
    </xf>
    <xf numFmtId="0" fontId="24" fillId="2" borderId="0" xfId="0" applyFont="1" applyFill="1" applyAlignment="1" applyProtection="1">
      <alignment horizontal="left"/>
      <protection hidden="1"/>
    </xf>
    <xf numFmtId="9" fontId="4" fillId="2" borderId="0" xfId="2" applyFill="1" applyAlignment="1" applyProtection="1">
      <alignment horizontal="center"/>
      <protection hidden="1"/>
    </xf>
    <xf numFmtId="0" fontId="6" fillId="10" borderId="10" xfId="0" applyFont="1" applyFill="1" applyBorder="1" applyAlignment="1" applyProtection="1">
      <alignment horizontal="left"/>
      <protection hidden="1"/>
    </xf>
    <xf numFmtId="9" fontId="6" fillId="10" borderId="10" xfId="2" applyFont="1" applyFill="1" applyBorder="1" applyAlignment="1" applyProtection="1">
      <alignment horizontal="right"/>
      <protection hidden="1"/>
    </xf>
    <xf numFmtId="0" fontId="11" fillId="2" borderId="0" xfId="0" applyFont="1" applyFill="1" applyAlignment="1" applyProtection="1">
      <alignment horizontal="left" wrapText="1"/>
      <protection hidden="1"/>
    </xf>
    <xf numFmtId="1" fontId="0" fillId="2" borderId="0" xfId="0" applyNumberFormat="1" applyFill="1" applyProtection="1">
      <protection hidden="1"/>
    </xf>
    <xf numFmtId="9" fontId="0" fillId="2" borderId="0" xfId="0" applyNumberFormat="1" applyFill="1" applyAlignment="1" applyProtection="1">
      <alignment horizontal="right"/>
      <protection hidden="1"/>
    </xf>
    <xf numFmtId="0" fontId="0" fillId="2" borderId="0" xfId="0" applyFill="1" applyAlignment="1" applyProtection="1">
      <alignment horizontal="left" indent="1"/>
      <protection hidden="1"/>
    </xf>
    <xf numFmtId="0" fontId="30" fillId="10" borderId="10" xfId="0" applyFont="1" applyFill="1" applyBorder="1" applyAlignment="1" applyProtection="1">
      <alignment horizontal="left"/>
      <protection hidden="1"/>
    </xf>
    <xf numFmtId="9" fontId="0" fillId="0" borderId="10" xfId="0" applyNumberFormat="1" applyBorder="1" applyAlignment="1" applyProtection="1">
      <alignment horizontal="right" wrapText="1"/>
      <protection hidden="1"/>
    </xf>
    <xf numFmtId="0" fontId="20" fillId="2" borderId="9" xfId="0" applyFont="1" applyFill="1" applyBorder="1" applyAlignment="1" applyProtection="1">
      <alignment horizontal="left"/>
      <protection hidden="1"/>
    </xf>
    <xf numFmtId="49" fontId="0" fillId="2" borderId="0" xfId="0" applyNumberFormat="1" applyFill="1" applyAlignment="1" applyProtection="1">
      <alignment horizontal="left"/>
      <protection hidden="1"/>
    </xf>
    <xf numFmtId="3" fontId="0" fillId="2" borderId="0" xfId="0" applyNumberFormat="1" applyFill="1" applyAlignment="1" applyProtection="1">
      <alignment horizontal="right"/>
      <protection hidden="1"/>
    </xf>
    <xf numFmtId="3" fontId="0" fillId="0" borderId="10" xfId="0" applyNumberFormat="1" applyBorder="1" applyAlignment="1" applyProtection="1">
      <alignment horizontal="right" wrapText="1"/>
      <protection hidden="1"/>
    </xf>
    <xf numFmtId="3" fontId="0" fillId="2" borderId="0" xfId="0" applyNumberFormat="1" applyFill="1" applyAlignment="1" applyProtection="1">
      <alignment horizontal="right" wrapText="1"/>
      <protection hidden="1"/>
    </xf>
    <xf numFmtId="0" fontId="6" fillId="10" borderId="10" xfId="0" applyFont="1" applyFill="1" applyBorder="1" applyAlignment="1" applyProtection="1">
      <alignment horizontal="right" wrapText="1"/>
      <protection hidden="1"/>
    </xf>
    <xf numFmtId="0" fontId="6" fillId="0" borderId="10" xfId="0" applyFont="1" applyBorder="1" applyAlignment="1" applyProtection="1">
      <alignment horizontal="left"/>
      <protection hidden="1"/>
    </xf>
    <xf numFmtId="168" fontId="4" fillId="2" borderId="10" xfId="2" applyNumberFormat="1" applyFill="1" applyBorder="1" applyAlignment="1" applyProtection="1">
      <alignment horizontal="right"/>
      <protection hidden="1"/>
    </xf>
    <xf numFmtId="168" fontId="4" fillId="2" borderId="0" xfId="2" applyNumberFormat="1" applyFill="1" applyBorder="1" applyAlignment="1" applyProtection="1">
      <alignment horizontal="right"/>
      <protection hidden="1"/>
    </xf>
    <xf numFmtId="49" fontId="20" fillId="2" borderId="0" xfId="0" applyNumberFormat="1" applyFont="1" applyFill="1" applyAlignment="1" applyProtection="1">
      <alignment horizontal="left" vertical="center"/>
      <protection hidden="1"/>
    </xf>
    <xf numFmtId="0" fontId="0" fillId="2" borderId="0" xfId="0" applyFill="1" applyAlignment="1" applyProtection="1">
      <alignment horizontal="center"/>
      <protection hidden="1"/>
    </xf>
    <xf numFmtId="0" fontId="20" fillId="2" borderId="0" xfId="0" applyFont="1" applyFill="1" applyProtection="1">
      <protection hidden="1"/>
    </xf>
    <xf numFmtId="0" fontId="20" fillId="2" borderId="5" xfId="0" applyFont="1" applyFill="1" applyBorder="1" applyProtection="1">
      <protection hidden="1"/>
    </xf>
    <xf numFmtId="0" fontId="0" fillId="2" borderId="5" xfId="0" applyFill="1" applyBorder="1" applyAlignment="1" applyProtection="1">
      <alignment horizontal="center"/>
      <protection hidden="1"/>
    </xf>
    <xf numFmtId="0" fontId="30" fillId="2" borderId="0" xfId="0" applyFont="1" applyFill="1" applyAlignment="1" applyProtection="1">
      <alignment horizontal="right"/>
      <protection hidden="1"/>
    </xf>
    <xf numFmtId="0" fontId="0" fillId="2" borderId="13" xfId="0" applyFill="1" applyBorder="1" applyAlignment="1" applyProtection="1">
      <alignment horizontal="left" wrapText="1" indent="1"/>
      <protection hidden="1"/>
    </xf>
    <xf numFmtId="3" fontId="0" fillId="0" borderId="13" xfId="0" applyNumberFormat="1" applyBorder="1" applyAlignment="1" applyProtection="1">
      <alignment horizontal="right" vertical="center"/>
      <protection hidden="1"/>
    </xf>
    <xf numFmtId="0" fontId="0" fillId="0" borderId="9" xfId="0" applyBorder="1" applyAlignment="1" applyProtection="1">
      <alignment horizontal="right" vertical="center" wrapText="1"/>
      <protection hidden="1"/>
    </xf>
    <xf numFmtId="3" fontId="0" fillId="0" borderId="11" xfId="0" applyNumberFormat="1" applyBorder="1" applyAlignment="1" applyProtection="1">
      <alignment horizontal="right" vertical="center"/>
      <protection hidden="1"/>
    </xf>
    <xf numFmtId="0" fontId="0" fillId="2" borderId="14" xfId="0" applyFill="1" applyBorder="1" applyAlignment="1" applyProtection="1">
      <alignment horizontal="left" wrapText="1" indent="1"/>
      <protection hidden="1"/>
    </xf>
    <xf numFmtId="0" fontId="0" fillId="0" borderId="14" xfId="0" applyBorder="1" applyAlignment="1" applyProtection="1">
      <alignment horizontal="right" vertical="center" wrapText="1"/>
      <protection hidden="1"/>
    </xf>
    <xf numFmtId="3" fontId="0" fillId="0" borderId="14" xfId="0" applyNumberFormat="1" applyBorder="1" applyAlignment="1" applyProtection="1">
      <alignment horizontal="right" vertical="center"/>
      <protection hidden="1"/>
    </xf>
    <xf numFmtId="0" fontId="0" fillId="0" borderId="13" xfId="0" applyBorder="1" applyAlignment="1" applyProtection="1">
      <alignment horizontal="right" vertical="center" wrapText="1"/>
      <protection hidden="1"/>
    </xf>
    <xf numFmtId="9" fontId="0" fillId="0" borderId="14" xfId="0" applyNumberFormat="1" applyBorder="1" applyAlignment="1" applyProtection="1">
      <alignment horizontal="right" vertical="center" wrapText="1"/>
      <protection hidden="1"/>
    </xf>
    <xf numFmtId="9" fontId="0" fillId="0" borderId="13" xfId="0" applyNumberFormat="1" applyBorder="1" applyAlignment="1" applyProtection="1">
      <alignment horizontal="right" vertical="center" wrapText="1"/>
      <protection hidden="1"/>
    </xf>
    <xf numFmtId="9" fontId="0" fillId="0" borderId="10" xfId="0" applyNumberFormat="1" applyBorder="1" applyAlignment="1" applyProtection="1">
      <alignment horizontal="right" vertical="center" wrapText="1"/>
      <protection hidden="1"/>
    </xf>
    <xf numFmtId="170" fontId="0" fillId="2" borderId="10" xfId="0" applyNumberFormat="1" applyFill="1" applyBorder="1" applyAlignment="1" applyProtection="1">
      <alignment horizontal="right" vertical="top" wrapText="1"/>
      <protection hidden="1"/>
    </xf>
    <xf numFmtId="0" fontId="0" fillId="2" borderId="10" xfId="0" applyFill="1" applyBorder="1" applyAlignment="1" applyProtection="1">
      <alignment horizontal="right" vertical="top" wrapText="1"/>
      <protection hidden="1"/>
    </xf>
    <xf numFmtId="170" fontId="0" fillId="0" borderId="10" xfId="0" applyNumberFormat="1" applyBorder="1" applyAlignment="1" applyProtection="1">
      <alignment horizontal="right" vertical="top" wrapText="1"/>
      <protection hidden="1"/>
    </xf>
    <xf numFmtId="0" fontId="11" fillId="2" borderId="0" xfId="0" applyFont="1" applyFill="1" applyAlignment="1" applyProtection="1">
      <alignment horizontal="left" vertical="top" wrapText="1"/>
      <protection hidden="1"/>
    </xf>
    <xf numFmtId="0" fontId="30" fillId="10" borderId="13" xfId="0" applyFont="1" applyFill="1" applyBorder="1" applyAlignment="1" applyProtection="1">
      <alignment horizontal="right"/>
      <protection hidden="1"/>
    </xf>
    <xf numFmtId="0" fontId="18" fillId="2" borderId="0" xfId="0" applyFont="1" applyFill="1" applyAlignment="1" applyProtection="1">
      <alignment horizontal="right" vertical="center"/>
      <protection hidden="1"/>
    </xf>
    <xf numFmtId="4" fontId="0" fillId="2" borderId="0" xfId="0" applyNumberFormat="1" applyFill="1" applyProtection="1">
      <protection hidden="1"/>
    </xf>
    <xf numFmtId="0" fontId="0" fillId="0" borderId="12" xfId="0" applyBorder="1" applyAlignment="1" applyProtection="1">
      <alignment horizontal="right"/>
      <protection hidden="1"/>
    </xf>
    <xf numFmtId="0" fontId="20" fillId="2" borderId="0" xfId="0" applyFont="1" applyFill="1" applyAlignment="1" applyProtection="1">
      <alignment horizontal="left" vertical="center"/>
      <protection hidden="1"/>
    </xf>
    <xf numFmtId="9" fontId="0" fillId="0" borderId="10" xfId="0" applyNumberFormat="1" applyBorder="1" applyAlignment="1" applyProtection="1">
      <alignment horizontal="right"/>
      <protection hidden="1"/>
    </xf>
    <xf numFmtId="0" fontId="0" fillId="2" borderId="1" xfId="0" applyFill="1" applyBorder="1" applyAlignment="1" applyProtection="1">
      <alignment horizontal="center"/>
      <protection hidden="1"/>
    </xf>
    <xf numFmtId="0" fontId="0" fillId="0" borderId="0" xfId="0" applyAlignment="1" applyProtection="1">
      <alignment horizontal="center"/>
      <protection hidden="1"/>
    </xf>
    <xf numFmtId="0" fontId="38" fillId="7" borderId="1" xfId="0" applyFont="1" applyFill="1" applyBorder="1" applyAlignment="1" applyProtection="1">
      <alignment horizontal="right" wrapText="1"/>
      <protection hidden="1"/>
    </xf>
    <xf numFmtId="0" fontId="0" fillId="2" borderId="14" xfId="0" applyFill="1" applyBorder="1" applyAlignment="1" applyProtection="1">
      <alignment horizontal="left" wrapText="1"/>
      <protection hidden="1"/>
    </xf>
    <xf numFmtId="0" fontId="0" fillId="2" borderId="14" xfId="0" applyFill="1" applyBorder="1" applyAlignment="1" applyProtection="1">
      <alignment horizontal="right"/>
      <protection hidden="1"/>
    </xf>
    <xf numFmtId="2" fontId="0" fillId="2" borderId="0" xfId="0" applyNumberFormat="1" applyFill="1" applyAlignment="1" applyProtection="1">
      <alignment horizontal="right"/>
      <protection hidden="1"/>
    </xf>
    <xf numFmtId="0" fontId="0" fillId="2" borderId="0" xfId="0" applyFill="1" applyAlignment="1" applyProtection="1">
      <alignment horizontal="left" wrapText="1" indent="1"/>
      <protection hidden="1"/>
    </xf>
    <xf numFmtId="4" fontId="0" fillId="2" borderId="0" xfId="1" applyNumberFormat="1" applyFont="1" applyFill="1" applyBorder="1" applyAlignment="1" applyProtection="1">
      <alignment horizontal="right" vertical="top" wrapText="1"/>
      <protection hidden="1"/>
    </xf>
    <xf numFmtId="4" fontId="0" fillId="2" borderId="0" xfId="0" applyNumberFormat="1" applyFill="1" applyAlignment="1" applyProtection="1">
      <alignment horizontal="right"/>
      <protection hidden="1"/>
    </xf>
    <xf numFmtId="0" fontId="6" fillId="8" borderId="10" xfId="0" applyFont="1" applyFill="1" applyBorder="1" applyAlignment="1" applyProtection="1">
      <alignment horizontal="left" wrapText="1"/>
      <protection hidden="1"/>
    </xf>
    <xf numFmtId="1" fontId="0" fillId="2" borderId="10" xfId="0" applyNumberFormat="1" applyFill="1" applyBorder="1" applyAlignment="1" applyProtection="1">
      <alignment horizontal="right"/>
      <protection hidden="1"/>
    </xf>
    <xf numFmtId="167" fontId="0" fillId="2" borderId="10" xfId="0" applyNumberFormat="1" applyFill="1" applyBorder="1" applyProtection="1">
      <protection hidden="1"/>
    </xf>
    <xf numFmtId="167" fontId="0" fillId="2" borderId="0" xfId="0" applyNumberFormat="1" applyFill="1" applyProtection="1">
      <protection hidden="1"/>
    </xf>
    <xf numFmtId="2" fontId="0" fillId="2" borderId="10" xfId="0" applyNumberFormat="1" applyFill="1" applyBorder="1" applyAlignment="1" applyProtection="1">
      <alignment horizontal="right" wrapText="1"/>
      <protection hidden="1"/>
    </xf>
    <xf numFmtId="1" fontId="0" fillId="0" borderId="10" xfId="0" applyNumberFormat="1" applyBorder="1" applyAlignment="1" applyProtection="1">
      <alignment horizontal="right"/>
      <protection hidden="1"/>
    </xf>
    <xf numFmtId="1" fontId="0" fillId="2" borderId="0" xfId="0" applyNumberFormat="1" applyFill="1" applyAlignment="1" applyProtection="1">
      <alignment horizontal="right"/>
      <protection hidden="1"/>
    </xf>
    <xf numFmtId="0" fontId="20" fillId="2" borderId="0" xfId="0" applyFont="1" applyFill="1" applyAlignment="1" applyProtection="1">
      <alignment horizontal="left" vertical="center" wrapText="1"/>
      <protection hidden="1"/>
    </xf>
    <xf numFmtId="0" fontId="6" fillId="2" borderId="0" xfId="0" applyFont="1" applyFill="1" applyAlignment="1" applyProtection="1">
      <alignment wrapText="1"/>
      <protection hidden="1"/>
    </xf>
    <xf numFmtId="0" fontId="6" fillId="2" borderId="0" xfId="0" applyFont="1" applyFill="1" applyAlignment="1" applyProtection="1">
      <alignment horizontal="center" wrapText="1"/>
      <protection hidden="1"/>
    </xf>
    <xf numFmtId="0" fontId="16" fillId="2" borderId="0" xfId="0" applyFont="1" applyFill="1" applyAlignment="1" applyProtection="1">
      <alignment horizontal="left" wrapText="1" indent="1"/>
      <protection hidden="1"/>
    </xf>
    <xf numFmtId="0" fontId="5" fillId="2" borderId="0" xfId="0" applyFont="1" applyFill="1" applyAlignment="1" applyProtection="1">
      <alignment wrapText="1"/>
      <protection hidden="1"/>
    </xf>
    <xf numFmtId="0" fontId="16" fillId="2" borderId="0" xfId="0" applyFont="1" applyFill="1" applyProtection="1">
      <protection hidden="1"/>
    </xf>
    <xf numFmtId="0" fontId="16" fillId="2" borderId="0" xfId="0" applyFont="1" applyFill="1" applyAlignment="1" applyProtection="1">
      <alignment horizontal="center"/>
      <protection hidden="1"/>
    </xf>
    <xf numFmtId="3" fontId="5" fillId="2" borderId="0" xfId="0" applyNumberFormat="1" applyFont="1" applyFill="1" applyAlignment="1" applyProtection="1">
      <alignment wrapText="1"/>
      <protection hidden="1"/>
    </xf>
    <xf numFmtId="3" fontId="16" fillId="2" borderId="0" xfId="0" applyNumberFormat="1" applyFont="1" applyFill="1" applyProtection="1">
      <protection hidden="1"/>
    </xf>
    <xf numFmtId="0" fontId="16" fillId="2" borderId="0" xfId="0" applyFont="1" applyFill="1" applyAlignment="1" applyProtection="1">
      <alignment wrapText="1"/>
      <protection hidden="1"/>
    </xf>
    <xf numFmtId="0" fontId="17" fillId="2" borderId="0" xfId="0" applyFont="1" applyFill="1" applyAlignment="1" applyProtection="1">
      <alignment wrapText="1"/>
      <protection hidden="1"/>
    </xf>
    <xf numFmtId="0" fontId="15" fillId="2" borderId="0" xfId="0" applyFont="1" applyFill="1" applyAlignment="1" applyProtection="1">
      <alignment horizontal="center"/>
      <protection hidden="1"/>
    </xf>
    <xf numFmtId="0" fontId="15" fillId="2" borderId="0" xfId="0" applyFont="1" applyFill="1" applyAlignment="1" applyProtection="1">
      <alignment horizontal="center" wrapText="1"/>
      <protection hidden="1"/>
    </xf>
    <xf numFmtId="0" fontId="15" fillId="2" borderId="0" xfId="0" applyFont="1" applyFill="1" applyAlignment="1" applyProtection="1">
      <alignment wrapText="1"/>
      <protection hidden="1"/>
    </xf>
    <xf numFmtId="0" fontId="15" fillId="2" borderId="1" xfId="0" applyFont="1" applyFill="1" applyBorder="1" applyAlignment="1" applyProtection="1">
      <alignment horizontal="center"/>
      <protection hidden="1"/>
    </xf>
    <xf numFmtId="0" fontId="15" fillId="2" borderId="1" xfId="0" applyFont="1" applyFill="1" applyBorder="1" applyAlignment="1" applyProtection="1">
      <alignment horizontal="center" wrapText="1"/>
      <protection hidden="1"/>
    </xf>
    <xf numFmtId="3" fontId="16" fillId="2" borderId="0" xfId="0" applyNumberFormat="1" applyFont="1" applyFill="1" applyAlignment="1" applyProtection="1">
      <alignment horizontal="center"/>
      <protection hidden="1"/>
    </xf>
    <xf numFmtId="0" fontId="6" fillId="2" borderId="0" xfId="0" applyFont="1" applyFill="1" applyAlignment="1" applyProtection="1">
      <alignment horizontal="left" wrapText="1"/>
      <protection hidden="1"/>
    </xf>
    <xf numFmtId="0" fontId="14" fillId="2" borderId="0" xfId="0" applyFont="1" applyFill="1" applyAlignment="1" applyProtection="1">
      <alignment horizontal="center"/>
      <protection hidden="1"/>
    </xf>
    <xf numFmtId="0" fontId="4" fillId="2" borderId="0" xfId="5" applyFont="1" applyFill="1" applyProtection="1">
      <protection hidden="1"/>
    </xf>
    <xf numFmtId="0" fontId="30" fillId="2" borderId="13" xfId="5" applyFont="1" applyFill="1" applyBorder="1" applyProtection="1">
      <protection hidden="1"/>
    </xf>
    <xf numFmtId="0" fontId="4" fillId="2" borderId="13" xfId="5" applyFont="1" applyFill="1" applyBorder="1" applyAlignment="1" applyProtection="1">
      <alignment horizontal="center" vertical="center" wrapText="1"/>
      <protection hidden="1"/>
    </xf>
    <xf numFmtId="0" fontId="30" fillId="0" borderId="12" xfId="5" applyFont="1" applyBorder="1" applyProtection="1">
      <protection hidden="1"/>
    </xf>
    <xf numFmtId="0" fontId="4" fillId="2" borderId="9" xfId="5" applyFont="1" applyFill="1" applyBorder="1" applyAlignment="1" applyProtection="1">
      <alignment horizontal="center" vertical="center" wrapText="1"/>
      <protection hidden="1"/>
    </xf>
    <xf numFmtId="0" fontId="35" fillId="0" borderId="9" xfId="5" applyFont="1" applyBorder="1" applyAlignment="1" applyProtection="1">
      <alignment horizontal="center" vertical="center" wrapText="1"/>
      <protection hidden="1"/>
    </xf>
    <xf numFmtId="0" fontId="35" fillId="0" borderId="11" xfId="5" applyFont="1" applyBorder="1" applyAlignment="1" applyProtection="1">
      <alignment horizontal="center" vertical="center" wrapText="1"/>
      <protection hidden="1"/>
    </xf>
    <xf numFmtId="0" fontId="4" fillId="0" borderId="10" xfId="5" applyFont="1" applyBorder="1" applyAlignment="1" applyProtection="1">
      <alignment horizontal="left" indent="1"/>
      <protection hidden="1"/>
    </xf>
    <xf numFmtId="169" fontId="4" fillId="2" borderId="10" xfId="5" applyNumberFormat="1" applyFont="1" applyFill="1" applyBorder="1" applyAlignment="1" applyProtection="1">
      <alignment horizontal="right" vertical="center" wrapText="1"/>
      <protection hidden="1"/>
    </xf>
    <xf numFmtId="169" fontId="9" fillId="0" borderId="10" xfId="5" applyNumberFormat="1" applyFont="1" applyBorder="1" applyAlignment="1" applyProtection="1">
      <alignment horizontal="right" vertical="center" wrapText="1"/>
      <protection hidden="1"/>
    </xf>
    <xf numFmtId="169" fontId="4" fillId="2" borderId="9" xfId="5" applyNumberFormat="1" applyFont="1" applyFill="1" applyBorder="1" applyAlignment="1" applyProtection="1">
      <alignment horizontal="right" vertical="center" wrapText="1"/>
      <protection hidden="1"/>
    </xf>
    <xf numFmtId="169" fontId="9" fillId="0" borderId="9" xfId="5" applyNumberFormat="1" applyFont="1" applyBorder="1" applyAlignment="1" applyProtection="1">
      <alignment horizontal="right" vertical="center" wrapText="1"/>
      <protection hidden="1"/>
    </xf>
    <xf numFmtId="169" fontId="9" fillId="0" borderId="11" xfId="5" applyNumberFormat="1" applyFont="1" applyBorder="1" applyAlignment="1" applyProtection="1">
      <alignment horizontal="right" vertical="center" wrapText="1"/>
      <protection hidden="1"/>
    </xf>
    <xf numFmtId="0" fontId="4" fillId="2" borderId="10" xfId="5" applyFont="1" applyFill="1" applyBorder="1" applyAlignment="1" applyProtection="1">
      <alignment horizontal="left" indent="1"/>
      <protection hidden="1"/>
    </xf>
    <xf numFmtId="0" fontId="30" fillId="2" borderId="12" xfId="5" applyFont="1" applyFill="1" applyBorder="1" applyProtection="1">
      <protection hidden="1"/>
    </xf>
    <xf numFmtId="0" fontId="9" fillId="2" borderId="14" xfId="5" applyFont="1" applyFill="1" applyBorder="1" applyAlignment="1" applyProtection="1">
      <alignment horizontal="left" indent="1"/>
      <protection hidden="1"/>
    </xf>
    <xf numFmtId="0" fontId="30" fillId="2" borderId="10" xfId="5" applyFont="1" applyFill="1" applyBorder="1" applyProtection="1">
      <protection hidden="1"/>
    </xf>
    <xf numFmtId="0" fontId="6" fillId="8" borderId="10" xfId="0" applyFont="1" applyFill="1" applyBorder="1" applyAlignment="1" applyProtection="1">
      <alignment horizontal="right" vertical="center"/>
      <protection hidden="1"/>
    </xf>
    <xf numFmtId="0" fontId="6" fillId="2" borderId="10" xfId="0" applyFont="1" applyFill="1" applyBorder="1" applyAlignment="1" applyProtection="1">
      <alignment horizontal="left" wrapText="1"/>
      <protection hidden="1"/>
    </xf>
    <xf numFmtId="0" fontId="0" fillId="2" borderId="5" xfId="0" applyFill="1" applyBorder="1" applyProtection="1">
      <protection hidden="1"/>
    </xf>
    <xf numFmtId="0" fontId="0" fillId="8" borderId="10" xfId="0" applyFill="1" applyBorder="1" applyProtection="1">
      <protection hidden="1"/>
    </xf>
    <xf numFmtId="0" fontId="23" fillId="2" borderId="0" xfId="0" applyFont="1" applyFill="1" applyAlignment="1" applyProtection="1">
      <alignment vertical="center"/>
      <protection hidden="1"/>
    </xf>
    <xf numFmtId="0" fontId="0" fillId="2" borderId="10" xfId="0" applyFill="1" applyBorder="1" applyAlignment="1" applyProtection="1">
      <alignment horizontal="right" vertical="center"/>
      <protection hidden="1"/>
    </xf>
    <xf numFmtId="0" fontId="0" fillId="2" borderId="0" xfId="0" applyFill="1" applyAlignment="1" applyProtection="1">
      <alignment horizontal="right" vertical="center"/>
      <protection hidden="1"/>
    </xf>
    <xf numFmtId="0" fontId="11" fillId="2" borderId="0" xfId="0" applyFont="1" applyFill="1" applyAlignment="1" applyProtection="1">
      <alignment horizontal="left" vertical="center"/>
      <protection hidden="1"/>
    </xf>
    <xf numFmtId="9" fontId="0" fillId="2" borderId="10" xfId="0" applyNumberFormat="1" applyFill="1" applyBorder="1" applyAlignment="1" applyProtection="1">
      <alignment horizontal="right" vertical="center"/>
      <protection hidden="1"/>
    </xf>
    <xf numFmtId="0" fontId="0" fillId="2" borderId="0" xfId="0" applyFill="1" applyAlignment="1" applyProtection="1">
      <alignment horizontal="left" wrapText="1"/>
      <protection hidden="1"/>
    </xf>
    <xf numFmtId="0" fontId="6" fillId="8" borderId="10" xfId="0" applyFont="1" applyFill="1" applyBorder="1" applyProtection="1">
      <protection hidden="1"/>
    </xf>
    <xf numFmtId="169" fontId="0" fillId="2" borderId="10" xfId="0" applyNumberFormat="1" applyFill="1" applyBorder="1" applyProtection="1">
      <protection hidden="1"/>
    </xf>
    <xf numFmtId="168" fontId="4" fillId="2" borderId="10" xfId="1" applyNumberFormat="1" applyFill="1" applyBorder="1" applyAlignment="1" applyProtection="1">
      <alignment horizontal="right" wrapText="1"/>
      <protection hidden="1"/>
    </xf>
    <xf numFmtId="10" fontId="0" fillId="2" borderId="0" xfId="1" applyNumberFormat="1" applyFont="1" applyFill="1" applyAlignment="1" applyProtection="1">
      <alignment horizontal="right" wrapText="1"/>
      <protection hidden="1"/>
    </xf>
    <xf numFmtId="0" fontId="20" fillId="2" borderId="0" xfId="0" applyFont="1" applyFill="1" applyAlignment="1" applyProtection="1">
      <alignment horizontal="right" vertical="center" wrapText="1"/>
      <protection hidden="1"/>
    </xf>
    <xf numFmtId="0" fontId="20" fillId="2" borderId="0" xfId="0" applyFont="1" applyFill="1" applyAlignment="1" applyProtection="1">
      <alignment vertical="center" wrapText="1"/>
      <protection hidden="1"/>
    </xf>
    <xf numFmtId="0" fontId="11" fillId="2" borderId="5" xfId="0" applyFont="1" applyFill="1" applyBorder="1" applyProtection="1">
      <protection hidden="1"/>
    </xf>
    <xf numFmtId="0" fontId="0" fillId="2" borderId="0" xfId="0" applyFill="1" applyAlignment="1" applyProtection="1">
      <alignment horizontal="left" vertical="center" wrapText="1"/>
      <protection hidden="1"/>
    </xf>
    <xf numFmtId="3" fontId="0" fillId="0" borderId="10" xfId="0" applyNumberFormat="1" applyBorder="1" applyProtection="1">
      <protection hidden="1"/>
    </xf>
    <xf numFmtId="165" fontId="0" fillId="2" borderId="0" xfId="1" applyFont="1" applyFill="1" applyBorder="1" applyAlignment="1" applyProtection="1">
      <alignment horizontal="center" vertical="top" wrapText="1"/>
      <protection hidden="1"/>
    </xf>
    <xf numFmtId="3" fontId="6" fillId="2" borderId="0" xfId="0" applyNumberFormat="1" applyFont="1" applyFill="1" applyProtection="1">
      <protection hidden="1"/>
    </xf>
    <xf numFmtId="0" fontId="0" fillId="2" borderId="12" xfId="0" applyFill="1" applyBorder="1" applyAlignment="1" applyProtection="1">
      <alignment horizontal="left" wrapText="1"/>
      <protection hidden="1"/>
    </xf>
    <xf numFmtId="9" fontId="11" fillId="2" borderId="0" xfId="2" applyFont="1" applyFill="1" applyAlignment="1" applyProtection="1">
      <alignment horizontal="left"/>
      <protection hidden="1"/>
    </xf>
    <xf numFmtId="9" fontId="0" fillId="2" borderId="0" xfId="2" applyFont="1" applyFill="1" applyAlignment="1" applyProtection="1">
      <alignment horizontal="center"/>
      <protection hidden="1"/>
    </xf>
    <xf numFmtId="0" fontId="20" fillId="2" borderId="5" xfId="0" applyFont="1" applyFill="1" applyBorder="1" applyAlignment="1" applyProtection="1">
      <alignment horizontal="left" vertical="center" wrapText="1"/>
      <protection hidden="1"/>
    </xf>
    <xf numFmtId="3" fontId="6" fillId="8" borderId="10" xfId="0" applyNumberFormat="1" applyFont="1" applyFill="1" applyBorder="1" applyAlignment="1" applyProtection="1">
      <alignment horizontal="right"/>
      <protection hidden="1"/>
    </xf>
    <xf numFmtId="0" fontId="0" fillId="2" borderId="0" xfId="0" applyFill="1" applyAlignment="1" applyProtection="1">
      <alignment horizontal="left" vertical="top"/>
      <protection hidden="1"/>
    </xf>
    <xf numFmtId="3" fontId="6" fillId="2" borderId="10" xfId="0" applyNumberFormat="1" applyFont="1" applyFill="1" applyBorder="1" applyAlignment="1" applyProtection="1">
      <alignment horizontal="left"/>
      <protection hidden="1"/>
    </xf>
    <xf numFmtId="0" fontId="0" fillId="2" borderId="5" xfId="0" applyFill="1" applyBorder="1" applyAlignment="1" applyProtection="1">
      <alignment wrapText="1"/>
      <protection hidden="1"/>
    </xf>
    <xf numFmtId="0" fontId="20" fillId="2" borderId="5" xfId="0" applyFont="1" applyFill="1" applyBorder="1" applyAlignment="1" applyProtection="1">
      <alignment vertical="center"/>
      <protection hidden="1"/>
    </xf>
    <xf numFmtId="0" fontId="24" fillId="8" borderId="10" xfId="0" applyFont="1" applyFill="1" applyBorder="1" applyAlignment="1" applyProtection="1">
      <alignment horizontal="left" wrapText="1"/>
      <protection hidden="1"/>
    </xf>
    <xf numFmtId="49" fontId="20" fillId="2" borderId="0" xfId="0" applyNumberFormat="1" applyFont="1" applyFill="1" applyAlignment="1">
      <alignment horizontal="left" vertical="top" wrapText="1"/>
    </xf>
    <xf numFmtId="0" fontId="20" fillId="2" borderId="0" xfId="0" applyFont="1" applyFill="1" applyAlignment="1">
      <alignment horizontal="left"/>
    </xf>
    <xf numFmtId="0" fontId="42" fillId="2" borderId="0" xfId="0" applyFont="1" applyFill="1" applyAlignment="1">
      <alignment horizontal="left"/>
    </xf>
    <xf numFmtId="0" fontId="43" fillId="7" borderId="7" xfId="6" applyFont="1" applyFill="1" applyBorder="1" applyAlignment="1">
      <alignment horizontal="left" vertical="center"/>
    </xf>
    <xf numFmtId="0" fontId="37" fillId="0" borderId="0" xfId="0" applyFont="1" applyAlignment="1">
      <alignment horizontal="left" vertical="center" wrapText="1"/>
    </xf>
    <xf numFmtId="49" fontId="20" fillId="2" borderId="0" xfId="0" applyNumberFormat="1" applyFont="1" applyFill="1" applyAlignment="1">
      <alignment horizontal="left" vertical="center" wrapText="1"/>
    </xf>
    <xf numFmtId="0" fontId="20" fillId="2" borderId="5" xfId="0" applyFont="1" applyFill="1" applyBorder="1" applyAlignment="1" applyProtection="1">
      <alignment horizontal="left" vertical="center" wrapText="1"/>
      <protection hidden="1"/>
    </xf>
    <xf numFmtId="0" fontId="0" fillId="2" borderId="12" xfId="0" applyFill="1" applyBorder="1" applyAlignment="1" applyProtection="1">
      <alignment horizontal="left" wrapText="1"/>
      <protection hidden="1"/>
    </xf>
    <xf numFmtId="0" fontId="0" fillId="2" borderId="9" xfId="0" applyFill="1" applyBorder="1" applyAlignment="1" applyProtection="1">
      <alignment horizontal="left" wrapText="1"/>
      <protection hidden="1"/>
    </xf>
    <xf numFmtId="0" fontId="0" fillId="2" borderId="11" xfId="0" applyFill="1" applyBorder="1" applyAlignment="1" applyProtection="1">
      <alignment horizontal="left" wrapText="1"/>
      <protection hidden="1"/>
    </xf>
    <xf numFmtId="0" fontId="20" fillId="2" borderId="5" xfId="0" applyFont="1" applyFill="1" applyBorder="1" applyAlignment="1" applyProtection="1">
      <alignment horizontal="left" vertical="center"/>
      <protection hidden="1"/>
    </xf>
    <xf numFmtId="0" fontId="20" fillId="2" borderId="0" xfId="0" applyFont="1" applyFill="1" applyAlignment="1" applyProtection="1">
      <alignment horizontal="left" vertical="center"/>
      <protection hidden="1"/>
    </xf>
    <xf numFmtId="0" fontId="30" fillId="8" borderId="10" xfId="5" applyFont="1" applyFill="1" applyBorder="1" applyAlignment="1" applyProtection="1">
      <alignment horizontal="center" vertical="center" wrapText="1"/>
      <protection hidden="1"/>
    </xf>
    <xf numFmtId="0" fontId="30" fillId="8" borderId="13" xfId="5" applyFont="1" applyFill="1" applyBorder="1" applyAlignment="1" applyProtection="1">
      <alignment horizontal="center" vertical="center" wrapText="1"/>
      <protection hidden="1"/>
    </xf>
    <xf numFmtId="0" fontId="20" fillId="2" borderId="0" xfId="0" applyFont="1" applyFill="1" applyAlignment="1" applyProtection="1">
      <alignment horizontal="left" vertical="center" wrapText="1"/>
      <protection hidden="1"/>
    </xf>
    <xf numFmtId="0" fontId="20" fillId="2" borderId="0" xfId="0" applyFont="1" applyFill="1" applyAlignment="1" applyProtection="1">
      <alignment horizontal="left"/>
      <protection hidden="1"/>
    </xf>
    <xf numFmtId="0" fontId="20" fillId="2" borderId="0" xfId="0" applyFont="1" applyFill="1" applyAlignment="1" applyProtection="1">
      <alignment horizontal="left" wrapText="1"/>
      <protection hidden="1"/>
    </xf>
    <xf numFmtId="0" fontId="20" fillId="0" borderId="1" xfId="0" applyFont="1" applyBorder="1" applyAlignment="1" applyProtection="1">
      <alignment horizontal="left" vertical="center" wrapText="1"/>
      <protection hidden="1"/>
    </xf>
    <xf numFmtId="0" fontId="15" fillId="2" borderId="0" xfId="0" applyFont="1" applyFill="1" applyAlignment="1" applyProtection="1">
      <alignment horizontal="left" vertical="center"/>
      <protection hidden="1"/>
    </xf>
    <xf numFmtId="0" fontId="34" fillId="2" borderId="0" xfId="0" applyFont="1" applyFill="1" applyAlignment="1" applyProtection="1">
      <alignment horizontal="left"/>
      <protection hidden="1"/>
    </xf>
    <xf numFmtId="0" fontId="34" fillId="2" borderId="5" xfId="0" applyFont="1" applyFill="1" applyBorder="1" applyAlignment="1" applyProtection="1">
      <alignment horizontal="left"/>
      <protection hidden="1"/>
    </xf>
    <xf numFmtId="0" fontId="20" fillId="2" borderId="0" xfId="0" applyFont="1" applyFill="1" applyAlignment="1" applyProtection="1">
      <alignment horizontal="left" vertical="top"/>
      <protection hidden="1"/>
    </xf>
    <xf numFmtId="0" fontId="20" fillId="0" borderId="5" xfId="0" applyFont="1" applyBorder="1" applyAlignment="1" applyProtection="1">
      <alignment horizontal="left" vertical="top"/>
      <protection hidden="1"/>
    </xf>
    <xf numFmtId="3" fontId="15" fillId="0" borderId="0" xfId="0" applyNumberFormat="1" applyFont="1" applyAlignment="1" applyProtection="1">
      <alignment horizontal="left" vertical="center"/>
      <protection hidden="1"/>
    </xf>
    <xf numFmtId="0" fontId="30" fillId="10" borderId="13" xfId="0" applyFont="1" applyFill="1" applyBorder="1" applyAlignment="1" applyProtection="1">
      <alignment horizontal="right" vertical="top"/>
      <protection hidden="1"/>
    </xf>
    <xf numFmtId="0" fontId="30" fillId="10" borderId="14" xfId="0" applyFont="1" applyFill="1" applyBorder="1" applyAlignment="1" applyProtection="1">
      <alignment horizontal="right" vertical="top"/>
      <protection hidden="1"/>
    </xf>
    <xf numFmtId="0" fontId="30" fillId="10" borderId="10" xfId="0" applyFont="1" applyFill="1" applyBorder="1" applyAlignment="1" applyProtection="1">
      <alignment horizontal="center"/>
      <protection hidden="1"/>
    </xf>
    <xf numFmtId="49" fontId="20" fillId="2" borderId="5" xfId="0" applyNumberFormat="1" applyFont="1" applyFill="1" applyBorder="1" applyAlignment="1" applyProtection="1">
      <alignment horizontal="left" vertical="center"/>
      <protection hidden="1"/>
    </xf>
    <xf numFmtId="0" fontId="20" fillId="2" borderId="5" xfId="0" applyFont="1" applyFill="1" applyBorder="1" applyAlignment="1" applyProtection="1">
      <alignment horizontal="left" vertical="top"/>
      <protection hidden="1"/>
    </xf>
    <xf numFmtId="49" fontId="20" fillId="2" borderId="5" xfId="0" applyNumberFormat="1" applyFont="1" applyFill="1" applyBorder="1" applyAlignment="1" applyProtection="1">
      <alignment horizontal="left" vertical="top"/>
      <protection hidden="1"/>
    </xf>
    <xf numFmtId="0" fontId="20" fillId="2" borderId="9" xfId="0" applyFont="1" applyFill="1" applyBorder="1" applyAlignment="1" applyProtection="1">
      <alignment horizontal="left"/>
      <protection hidden="1"/>
    </xf>
    <xf numFmtId="49" fontId="20" fillId="2" borderId="0" xfId="0" applyNumberFormat="1" applyFont="1" applyFill="1" applyAlignment="1" applyProtection="1">
      <alignment horizontal="left" vertical="center" wrapText="1"/>
      <protection hidden="1"/>
    </xf>
    <xf numFmtId="49" fontId="20" fillId="2" borderId="0" xfId="0" applyNumberFormat="1" applyFont="1" applyFill="1" applyAlignment="1" applyProtection="1">
      <alignment horizontal="left" vertical="top" wrapText="1"/>
      <protection hidden="1"/>
    </xf>
    <xf numFmtId="49" fontId="20" fillId="2" borderId="5" xfId="0" applyNumberFormat="1" applyFont="1" applyFill="1" applyBorder="1" applyAlignment="1" applyProtection="1">
      <alignment horizontal="left" vertical="center" wrapText="1"/>
      <protection hidden="1"/>
    </xf>
    <xf numFmtId="49" fontId="20" fillId="2" borderId="0" xfId="0" applyNumberFormat="1" applyFont="1" applyFill="1" applyAlignment="1" applyProtection="1">
      <alignment horizontal="left" vertical="center"/>
      <protection hidden="1"/>
    </xf>
    <xf numFmtId="0" fontId="51" fillId="0" borderId="0" xfId="0" applyFont="1" applyAlignment="1" applyProtection="1">
      <alignment horizontal="center" vertical="center" wrapText="1"/>
      <protection hidden="1"/>
    </xf>
    <xf numFmtId="0" fontId="4" fillId="2" borderId="12" xfId="0" applyFont="1" applyFill="1" applyBorder="1" applyAlignment="1" applyProtection="1">
      <alignment horizontal="left"/>
      <protection hidden="1"/>
    </xf>
    <xf numFmtId="0" fontId="4" fillId="2" borderId="9" xfId="0" applyFont="1" applyFill="1" applyBorder="1" applyAlignment="1" applyProtection="1">
      <alignment horizontal="left"/>
      <protection hidden="1"/>
    </xf>
    <xf numFmtId="0" fontId="4" fillId="2" borderId="11" xfId="0" applyFont="1" applyFill="1" applyBorder="1" applyAlignment="1" applyProtection="1">
      <alignment horizontal="left"/>
      <protection hidden="1"/>
    </xf>
    <xf numFmtId="0" fontId="20" fillId="2" borderId="5" xfId="0" applyFont="1" applyFill="1" applyBorder="1" applyAlignment="1" applyProtection="1">
      <alignment horizontal="left"/>
      <protection hidden="1"/>
    </xf>
    <xf numFmtId="0" fontId="20" fillId="2" borderId="5" xfId="0" applyFont="1" applyFill="1" applyBorder="1" applyAlignment="1" applyProtection="1">
      <alignment horizontal="left" wrapText="1"/>
      <protection hidden="1"/>
    </xf>
    <xf numFmtId="0" fontId="32" fillId="2" borderId="6" xfId="3" applyFont="1" applyFill="1" applyBorder="1" applyAlignment="1" applyProtection="1">
      <alignment horizontal="left"/>
      <protection hidden="1"/>
    </xf>
    <xf numFmtId="0" fontId="32" fillId="2" borderId="1" xfId="3" applyFont="1" applyFill="1" applyBorder="1" applyAlignment="1" applyProtection="1">
      <alignment horizontal="left" wrapText="1"/>
      <protection hidden="1"/>
    </xf>
    <xf numFmtId="0" fontId="32" fillId="2" borderId="1" xfId="3" applyFont="1" applyFill="1" applyBorder="1" applyAlignment="1" applyProtection="1">
      <alignment horizontal="left"/>
      <protection hidden="1"/>
    </xf>
    <xf numFmtId="0" fontId="32" fillId="2" borderId="9" xfId="3" applyFont="1" applyFill="1" applyBorder="1" applyAlignment="1" applyProtection="1">
      <alignment horizontal="left" wrapText="1"/>
      <protection hidden="1"/>
    </xf>
    <xf numFmtId="0" fontId="32" fillId="2" borderId="6" xfId="3" applyFont="1" applyFill="1" applyBorder="1" applyAlignment="1" applyProtection="1">
      <alignment horizontal="left" vertical="center" wrapText="1"/>
      <protection hidden="1"/>
    </xf>
    <xf numFmtId="0" fontId="32" fillId="2" borderId="5" xfId="3" applyFont="1" applyFill="1" applyBorder="1" applyAlignment="1" applyProtection="1">
      <alignment horizontal="left" vertical="top" wrapText="1"/>
      <protection hidden="1"/>
    </xf>
    <xf numFmtId="0" fontId="32" fillId="2" borderId="0" xfId="3" applyFont="1" applyFill="1" applyAlignment="1" applyProtection="1">
      <alignment horizontal="left" wrapText="1"/>
      <protection hidden="1"/>
    </xf>
    <xf numFmtId="0" fontId="32" fillId="2" borderId="0" xfId="3" applyFont="1" applyFill="1" applyAlignment="1" applyProtection="1">
      <alignment horizontal="left" vertical="center" wrapText="1"/>
      <protection hidden="1"/>
    </xf>
    <xf numFmtId="0" fontId="20" fillId="2" borderId="0" xfId="3" applyFont="1" applyFill="1" applyAlignment="1" applyProtection="1">
      <alignment horizontal="left" vertical="center" wrapText="1"/>
      <protection hidden="1"/>
    </xf>
    <xf numFmtId="0" fontId="20" fillId="2" borderId="1" xfId="0" applyFont="1" applyFill="1" applyBorder="1" applyAlignment="1" applyProtection="1">
      <alignment horizontal="left" vertical="center" wrapText="1"/>
      <protection hidden="1"/>
    </xf>
    <xf numFmtId="0" fontId="20" fillId="2" borderId="1" xfId="0" applyFont="1" applyFill="1" applyBorder="1" applyAlignment="1" applyProtection="1">
      <alignment horizontal="left"/>
      <protection hidden="1"/>
    </xf>
  </cellXfs>
  <cellStyles count="7">
    <cellStyle name="Comma" xfId="1" builtinId="3"/>
    <cellStyle name="Comma 2" xfId="4" xr:uid="{00000000-0005-0000-0000-000001000000}"/>
    <cellStyle name="Hyperlink" xfId="6" builtinId="8"/>
    <cellStyle name="Normal" xfId="0" builtinId="0"/>
    <cellStyle name="Normal 2" xfId="3" xr:uid="{00000000-0005-0000-0000-000003000000}"/>
    <cellStyle name="Normal 3" xfId="5" xr:uid="{D81B103E-79C7-47BF-B39A-8B8E564082E5}"/>
    <cellStyle name="Percent" xfId="2" builtinId="5"/>
  </cellStyles>
  <dxfs count="0"/>
  <tableStyles count="0" defaultTableStyle="TableStyleMedium2" defaultPivotStyle="PivotStyleLight16"/>
  <colors>
    <mruColors>
      <color rgb="FF25323A"/>
      <color rgb="FFB94F2A"/>
      <color rgb="FF458087"/>
      <color rgb="FF253948"/>
      <color rgb="FF2F5496"/>
      <color rgb="FFB3A992"/>
      <color rgb="FFC0DCE8"/>
      <color rgb="FFCB960B"/>
      <color rgb="FFE4EAEF"/>
      <color rgb="FFD3D4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43294</xdr:colOff>
      <xdr:row>0</xdr:row>
      <xdr:rowOff>160464</xdr:rowOff>
    </xdr:from>
    <xdr:to>
      <xdr:col>1</xdr:col>
      <xdr:colOff>1541815</xdr:colOff>
      <xdr:row>2</xdr:row>
      <xdr:rowOff>242455</xdr:rowOff>
    </xdr:to>
    <xdr:pic>
      <xdr:nvPicPr>
        <xdr:cNvPr id="3" name="Picture 2">
          <a:extLst>
            <a:ext uri="{FF2B5EF4-FFF2-40B4-BE49-F238E27FC236}">
              <a16:creationId xmlns:a16="http://schemas.microsoft.com/office/drawing/2014/main" id="{FCB581CA-5E8C-397F-D1C5-9C75363B534D}"/>
            </a:ext>
          </a:extLst>
        </xdr:cNvPr>
        <xdr:cNvPicPr>
          <a:picLocks noChangeAspect="1"/>
        </xdr:cNvPicPr>
      </xdr:nvPicPr>
      <xdr:blipFill>
        <a:blip xmlns:r="http://schemas.openxmlformats.org/officeDocument/2006/relationships" r:embed="rId1"/>
        <a:stretch>
          <a:fillRect/>
        </a:stretch>
      </xdr:blipFill>
      <xdr:spPr>
        <a:xfrm>
          <a:off x="138544" y="160464"/>
          <a:ext cx="1498521" cy="4110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DB07-3351-4F5F-94D6-6928CE3A6664}">
  <sheetPr codeName="Sheet1"/>
  <dimension ref="A2:H33"/>
  <sheetViews>
    <sheetView workbookViewId="0">
      <pane xSplit="2" ySplit="2" topLeftCell="C27" activePane="bottomRight" state="frozen"/>
      <selection pane="bottomRight" activeCell="C58" sqref="C58"/>
      <selection pane="bottomLeft" activeCell="A3" sqref="A3"/>
      <selection pane="topRight" activeCell="C1" sqref="C1"/>
    </sheetView>
  </sheetViews>
  <sheetFormatPr defaultColWidth="8.5703125" defaultRowHeight="12.75"/>
  <cols>
    <col min="1" max="1" width="0" style="25" hidden="1" customWidth="1"/>
    <col min="2" max="2" width="17" style="25" customWidth="1"/>
    <col min="3" max="3" width="42.140625" style="25" customWidth="1"/>
    <col min="4" max="4" width="10" style="25" customWidth="1"/>
    <col min="5" max="5" width="13.42578125" style="25" customWidth="1"/>
    <col min="6" max="6" width="60" style="25" customWidth="1"/>
    <col min="7" max="7" width="31" style="25" customWidth="1"/>
    <col min="8" max="16384" width="8.5703125" style="25"/>
  </cols>
  <sheetData>
    <row r="2" spans="1:8">
      <c r="A2" s="22"/>
      <c r="B2" s="26" t="s">
        <v>0</v>
      </c>
      <c r="C2" s="26" t="s">
        <v>1</v>
      </c>
      <c r="D2" s="26" t="s">
        <v>2</v>
      </c>
      <c r="E2" s="26" t="s">
        <v>3</v>
      </c>
      <c r="F2" s="26" t="s">
        <v>4</v>
      </c>
      <c r="G2" s="26" t="s">
        <v>5</v>
      </c>
      <c r="H2" s="27"/>
    </row>
    <row r="3" spans="1:8" ht="178.5">
      <c r="A3" s="22"/>
      <c r="B3" s="25" t="s">
        <v>6</v>
      </c>
      <c r="C3" s="25" t="s">
        <v>7</v>
      </c>
      <c r="D3" s="25" t="s">
        <v>8</v>
      </c>
      <c r="E3" s="25" t="s">
        <v>9</v>
      </c>
      <c r="F3" s="25" t="s">
        <v>10</v>
      </c>
      <c r="G3" s="22"/>
    </row>
    <row r="4" spans="1:8" ht="38.25">
      <c r="B4" s="25" t="s">
        <v>11</v>
      </c>
      <c r="C4" s="25" t="s">
        <v>12</v>
      </c>
      <c r="D4" s="25" t="s">
        <v>13</v>
      </c>
      <c r="E4" s="28" t="s">
        <v>14</v>
      </c>
      <c r="F4" s="25" t="s">
        <v>15</v>
      </c>
    </row>
    <row r="5" spans="1:8" ht="102">
      <c r="B5" s="25" t="s">
        <v>11</v>
      </c>
      <c r="C5" s="25" t="s">
        <v>16</v>
      </c>
      <c r="D5" s="25" t="s">
        <v>17</v>
      </c>
      <c r="E5" s="28" t="s">
        <v>18</v>
      </c>
      <c r="F5" s="25" t="s">
        <v>15</v>
      </c>
    </row>
    <row r="6" spans="1:8" ht="76.5">
      <c r="B6" s="25" t="s">
        <v>11</v>
      </c>
      <c r="C6" s="25" t="s">
        <v>19</v>
      </c>
      <c r="D6" s="25" t="s">
        <v>20</v>
      </c>
      <c r="E6" s="28" t="s">
        <v>21</v>
      </c>
      <c r="F6" s="25" t="s">
        <v>15</v>
      </c>
    </row>
    <row r="7" spans="1:8" ht="102">
      <c r="B7" s="25" t="s">
        <v>11</v>
      </c>
      <c r="C7" s="25" t="s">
        <v>22</v>
      </c>
      <c r="D7" s="25" t="s">
        <v>17</v>
      </c>
      <c r="E7" s="28" t="s">
        <v>18</v>
      </c>
      <c r="F7" s="25" t="s">
        <v>15</v>
      </c>
    </row>
    <row r="8" spans="1:8" ht="63.75">
      <c r="B8" s="25" t="s">
        <v>11</v>
      </c>
      <c r="C8" s="25" t="s">
        <v>23</v>
      </c>
      <c r="D8" s="25" t="s">
        <v>17</v>
      </c>
      <c r="E8" s="28" t="s">
        <v>18</v>
      </c>
      <c r="F8" s="25" t="s">
        <v>15</v>
      </c>
    </row>
    <row r="9" spans="1:8" ht="38.25">
      <c r="B9" s="25" t="s">
        <v>24</v>
      </c>
      <c r="C9" s="25" t="s">
        <v>25</v>
      </c>
      <c r="D9" s="25" t="s">
        <v>17</v>
      </c>
      <c r="E9" s="28" t="s">
        <v>26</v>
      </c>
      <c r="F9" s="25" t="s">
        <v>27</v>
      </c>
    </row>
    <row r="10" spans="1:8" ht="51">
      <c r="B10" s="25" t="s">
        <v>24</v>
      </c>
      <c r="C10" s="25" t="s">
        <v>28</v>
      </c>
      <c r="D10" s="25" t="s">
        <v>17</v>
      </c>
      <c r="E10" s="28" t="s">
        <v>26</v>
      </c>
      <c r="F10" s="25" t="s">
        <v>29</v>
      </c>
      <c r="G10" s="25" t="s">
        <v>30</v>
      </c>
    </row>
    <row r="11" spans="1:8" ht="89.25">
      <c r="B11" s="25" t="s">
        <v>24</v>
      </c>
      <c r="C11" s="25" t="s">
        <v>31</v>
      </c>
      <c r="D11" s="25" t="s">
        <v>17</v>
      </c>
      <c r="E11" s="28" t="s">
        <v>18</v>
      </c>
      <c r="F11" s="25" t="s">
        <v>15</v>
      </c>
    </row>
    <row r="12" spans="1:8" ht="63.75">
      <c r="B12" s="25" t="s">
        <v>32</v>
      </c>
      <c r="C12" s="25" t="s">
        <v>33</v>
      </c>
      <c r="D12" s="25" t="s">
        <v>17</v>
      </c>
      <c r="E12" s="28" t="s">
        <v>34</v>
      </c>
      <c r="F12" s="25" t="s">
        <v>15</v>
      </c>
    </row>
    <row r="13" spans="1:8" ht="51">
      <c r="B13" s="25" t="s">
        <v>32</v>
      </c>
      <c r="C13" s="25" t="s">
        <v>35</v>
      </c>
      <c r="D13" s="25" t="s">
        <v>17</v>
      </c>
      <c r="E13" s="28" t="s">
        <v>36</v>
      </c>
      <c r="F13" s="25" t="s">
        <v>15</v>
      </c>
    </row>
    <row r="14" spans="1:8" ht="63.75">
      <c r="B14" s="25" t="s">
        <v>32</v>
      </c>
      <c r="C14" s="25" t="s">
        <v>37</v>
      </c>
      <c r="D14" s="25" t="s">
        <v>17</v>
      </c>
      <c r="E14" s="28" t="s">
        <v>36</v>
      </c>
      <c r="F14" s="25" t="s">
        <v>15</v>
      </c>
    </row>
    <row r="15" spans="1:8" ht="38.25">
      <c r="B15" s="25" t="s">
        <v>38</v>
      </c>
      <c r="C15" s="25" t="s">
        <v>39</v>
      </c>
      <c r="D15" s="25" t="s">
        <v>13</v>
      </c>
      <c r="E15" s="28" t="s">
        <v>14</v>
      </c>
      <c r="F15" s="25" t="s">
        <v>15</v>
      </c>
    </row>
    <row r="16" spans="1:8" ht="63.75">
      <c r="B16" s="25" t="s">
        <v>38</v>
      </c>
      <c r="C16" s="25" t="s">
        <v>40</v>
      </c>
      <c r="D16" s="25" t="s">
        <v>13</v>
      </c>
      <c r="E16" s="28" t="s">
        <v>14</v>
      </c>
      <c r="F16" s="25" t="s">
        <v>15</v>
      </c>
    </row>
    <row r="17" spans="2:7" ht="140.25">
      <c r="B17" s="25" t="s">
        <v>38</v>
      </c>
      <c r="C17" s="25" t="s">
        <v>41</v>
      </c>
      <c r="D17" s="25" t="s">
        <v>13</v>
      </c>
      <c r="E17" s="28" t="s">
        <v>14</v>
      </c>
      <c r="F17" s="25" t="s">
        <v>15</v>
      </c>
    </row>
    <row r="18" spans="2:7" ht="38.25">
      <c r="B18" s="25" t="s">
        <v>38</v>
      </c>
      <c r="C18" s="25" t="s">
        <v>42</v>
      </c>
      <c r="D18" s="25" t="s">
        <v>13</v>
      </c>
      <c r="E18" s="28" t="s">
        <v>14</v>
      </c>
      <c r="F18" s="25" t="s">
        <v>15</v>
      </c>
    </row>
    <row r="19" spans="2:7" ht="38.25">
      <c r="B19" s="25" t="s">
        <v>38</v>
      </c>
      <c r="C19" s="25" t="s">
        <v>43</v>
      </c>
      <c r="D19" s="25" t="s">
        <v>13</v>
      </c>
      <c r="E19" s="28" t="s">
        <v>14</v>
      </c>
      <c r="F19" s="25" t="s">
        <v>15</v>
      </c>
    </row>
    <row r="20" spans="2:7" ht="38.25">
      <c r="B20" s="25" t="s">
        <v>38</v>
      </c>
      <c r="C20" s="25" t="s">
        <v>44</v>
      </c>
      <c r="D20" s="25" t="s">
        <v>13</v>
      </c>
      <c r="E20" s="28" t="s">
        <v>14</v>
      </c>
      <c r="F20" s="25" t="s">
        <v>15</v>
      </c>
    </row>
    <row r="21" spans="2:7" ht="51">
      <c r="B21" s="25" t="s">
        <v>45</v>
      </c>
      <c r="C21" s="25" t="s">
        <v>46</v>
      </c>
      <c r="D21" s="25" t="s">
        <v>47</v>
      </c>
      <c r="E21" s="25" t="s">
        <v>48</v>
      </c>
    </row>
    <row r="22" spans="2:7" ht="127.5">
      <c r="B22" s="25" t="s">
        <v>45</v>
      </c>
      <c r="C22" s="25" t="s">
        <v>49</v>
      </c>
      <c r="D22" s="25" t="s">
        <v>47</v>
      </c>
      <c r="E22" s="25" t="s">
        <v>48</v>
      </c>
      <c r="F22" s="25" t="s">
        <v>50</v>
      </c>
    </row>
    <row r="23" spans="2:7" ht="242.25">
      <c r="B23" s="25" t="s">
        <v>45</v>
      </c>
      <c r="C23" s="25" t="s">
        <v>51</v>
      </c>
      <c r="D23" s="25" t="s">
        <v>47</v>
      </c>
      <c r="E23" s="25" t="s">
        <v>48</v>
      </c>
      <c r="F23" s="25" t="s">
        <v>52</v>
      </c>
    </row>
    <row r="24" spans="2:7" ht="191.25">
      <c r="B24" s="25" t="s">
        <v>45</v>
      </c>
      <c r="C24" s="25" t="s">
        <v>53</v>
      </c>
      <c r="D24" s="25" t="s">
        <v>47</v>
      </c>
      <c r="E24" s="25" t="s">
        <v>48</v>
      </c>
      <c r="F24" s="25" t="s">
        <v>54</v>
      </c>
    </row>
    <row r="25" spans="2:7" ht="153">
      <c r="B25" s="25" t="s">
        <v>45</v>
      </c>
      <c r="C25" s="25" t="s">
        <v>55</v>
      </c>
      <c r="D25" s="25" t="s">
        <v>47</v>
      </c>
      <c r="E25" s="25" t="s">
        <v>48</v>
      </c>
      <c r="F25" s="25" t="s">
        <v>56</v>
      </c>
    </row>
    <row r="26" spans="2:7" ht="89.25">
      <c r="B26" s="25" t="s">
        <v>45</v>
      </c>
      <c r="C26" s="25" t="s">
        <v>57</v>
      </c>
      <c r="D26" s="25" t="s">
        <v>47</v>
      </c>
      <c r="E26" s="25" t="s">
        <v>48</v>
      </c>
      <c r="F26" s="25" t="s">
        <v>58</v>
      </c>
    </row>
    <row r="27" spans="2:7" ht="76.5">
      <c r="B27" s="25" t="s">
        <v>45</v>
      </c>
      <c r="C27" s="25" t="s">
        <v>59</v>
      </c>
      <c r="D27" s="25" t="s">
        <v>47</v>
      </c>
      <c r="E27" s="25" t="s">
        <v>48</v>
      </c>
      <c r="F27" s="25" t="s">
        <v>60</v>
      </c>
    </row>
    <row r="28" spans="2:7" ht="25.5">
      <c r="B28" s="25" t="s">
        <v>45</v>
      </c>
      <c r="C28" s="25" t="s">
        <v>61</v>
      </c>
      <c r="D28" s="25" t="s">
        <v>47</v>
      </c>
      <c r="E28" s="25" t="s">
        <v>48</v>
      </c>
      <c r="F28" s="25" t="s">
        <v>62</v>
      </c>
    </row>
    <row r="29" spans="2:7" ht="127.5">
      <c r="B29" s="25" t="s">
        <v>63</v>
      </c>
      <c r="C29" s="25" t="s">
        <v>64</v>
      </c>
      <c r="D29" s="25" t="s">
        <v>65</v>
      </c>
      <c r="E29" s="28" t="s">
        <v>66</v>
      </c>
      <c r="F29" s="25" t="s">
        <v>67</v>
      </c>
    </row>
    <row r="30" spans="2:7" ht="33" customHeight="1">
      <c r="B30" s="25" t="s">
        <v>45</v>
      </c>
      <c r="C30" s="25" t="s">
        <v>68</v>
      </c>
      <c r="D30" s="25" t="s">
        <v>69</v>
      </c>
      <c r="E30" s="25" t="s">
        <v>70</v>
      </c>
      <c r="F30" s="25" t="s">
        <v>71</v>
      </c>
      <c r="G30" s="25" t="s">
        <v>72</v>
      </c>
    </row>
    <row r="31" spans="2:7" ht="25.5">
      <c r="B31" s="25" t="s">
        <v>73</v>
      </c>
      <c r="C31" s="25" t="s">
        <v>68</v>
      </c>
      <c r="D31" s="25" t="s">
        <v>74</v>
      </c>
      <c r="E31" s="25" t="s">
        <v>70</v>
      </c>
      <c r="F31" s="25" t="s">
        <v>75</v>
      </c>
      <c r="G31" s="25" t="s">
        <v>72</v>
      </c>
    </row>
    <row r="32" spans="2:7" ht="25.5">
      <c r="B32" s="25" t="s">
        <v>76</v>
      </c>
      <c r="C32" s="25" t="s">
        <v>68</v>
      </c>
      <c r="D32" s="25" t="s">
        <v>17</v>
      </c>
      <c r="E32" s="25" t="s">
        <v>70</v>
      </c>
      <c r="F32" s="25" t="s">
        <v>77</v>
      </c>
      <c r="G32" s="25" t="s">
        <v>72</v>
      </c>
    </row>
    <row r="33" spans="2:7" ht="25.5">
      <c r="B33" s="25" t="s">
        <v>38</v>
      </c>
      <c r="C33" s="25" t="s">
        <v>68</v>
      </c>
      <c r="D33" s="25" t="s">
        <v>20</v>
      </c>
      <c r="E33" s="25" t="s">
        <v>70</v>
      </c>
      <c r="F33" s="25" t="s">
        <v>77</v>
      </c>
      <c r="G33" s="25" t="s">
        <v>72</v>
      </c>
    </row>
  </sheetData>
  <autoFilter ref="A2:H2" xr:uid="{FAFBDB07-3351-4F5F-94D6-6928CE3A666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9B50-F39F-43AE-8039-DE8739AD3E5E}">
  <sheetPr codeName="Sheet12">
    <tabColor rgb="FF25323A"/>
  </sheetPr>
  <dimension ref="A1:AN24"/>
  <sheetViews>
    <sheetView zoomScale="115" zoomScaleNormal="115" workbookViewId="0">
      <pane ySplit="1" topLeftCell="A2" activePane="bottomLeft" state="frozen"/>
      <selection pane="bottomLeft" activeCell="H21" sqref="H21"/>
      <selection activeCell="H21" sqref="H21"/>
    </sheetView>
  </sheetViews>
  <sheetFormatPr defaultColWidth="8.85546875" defaultRowHeight="12.75"/>
  <cols>
    <col min="1" max="1" width="4.42578125" style="81" customWidth="1"/>
    <col min="2" max="2" width="32.140625" style="81" customWidth="1"/>
    <col min="3" max="5" width="15.42578125" style="81" customWidth="1"/>
    <col min="6" max="6" width="15.140625" style="81" customWidth="1"/>
    <col min="7" max="7" width="20" style="81" customWidth="1"/>
    <col min="8" max="8" width="13.85546875" style="81" bestFit="1" customWidth="1"/>
    <col min="9" max="9" width="8.5703125" style="81"/>
    <col min="10" max="10" width="38.140625" style="81" customWidth="1"/>
    <col min="11" max="40" width="8.5703125" style="81"/>
    <col min="41" max="16384" width="8.85546875" style="140"/>
  </cols>
  <sheetData>
    <row r="1" spans="2:9" s="66" customFormat="1"/>
    <row r="2" spans="2:9" s="66" customFormat="1">
      <c r="B2" s="67" t="s">
        <v>185</v>
      </c>
      <c r="C2" s="136"/>
      <c r="D2" s="136"/>
      <c r="E2" s="136"/>
      <c r="F2" s="136"/>
    </row>
    <row r="3" spans="2:9" s="73" customFormat="1">
      <c r="B3" s="70"/>
      <c r="C3" s="71"/>
      <c r="D3" s="71"/>
      <c r="E3" s="71"/>
      <c r="F3" s="71"/>
    </row>
    <row r="4" spans="2:9" ht="27">
      <c r="B4" s="137" t="s">
        <v>468</v>
      </c>
      <c r="C4" s="138" t="s">
        <v>187</v>
      </c>
      <c r="D4" s="139" t="s">
        <v>188</v>
      </c>
      <c r="E4" s="138" t="s">
        <v>189</v>
      </c>
      <c r="F4" s="138" t="s">
        <v>229</v>
      </c>
    </row>
    <row r="5" spans="2:9">
      <c r="B5" s="76" t="s">
        <v>469</v>
      </c>
      <c r="C5" s="141">
        <v>16199.2</v>
      </c>
      <c r="D5" s="141">
        <v>1483.4</v>
      </c>
      <c r="E5" s="141">
        <v>6020.4</v>
      </c>
      <c r="F5" s="61">
        <f>SUM(C5:E5)</f>
        <v>23703</v>
      </c>
      <c r="H5" s="142"/>
      <c r="I5" s="142"/>
    </row>
    <row r="6" spans="2:9">
      <c r="B6" s="76" t="s">
        <v>470</v>
      </c>
      <c r="C6" s="141">
        <v>8137</v>
      </c>
      <c r="D6" s="141">
        <v>5069.3</v>
      </c>
      <c r="E6" s="141" t="s">
        <v>379</v>
      </c>
      <c r="F6" s="61">
        <f t="shared" ref="F6:F20" si="0">SUM(C6:E6)</f>
        <v>13206.3</v>
      </c>
      <c r="H6" s="87"/>
    </row>
    <row r="7" spans="2:9">
      <c r="B7" s="76" t="s">
        <v>471</v>
      </c>
      <c r="C7" s="141">
        <v>6046.9</v>
      </c>
      <c r="D7" s="141">
        <v>399.3</v>
      </c>
      <c r="E7" s="141" t="s">
        <v>379</v>
      </c>
      <c r="F7" s="61">
        <f t="shared" si="0"/>
        <v>6446.2</v>
      </c>
      <c r="H7" s="87"/>
    </row>
    <row r="8" spans="2:9">
      <c r="B8" s="76" t="s">
        <v>472</v>
      </c>
      <c r="C8" s="141">
        <v>888.2</v>
      </c>
      <c r="D8" s="141">
        <v>86.6</v>
      </c>
      <c r="E8" s="141" t="s">
        <v>379</v>
      </c>
      <c r="F8" s="61">
        <f t="shared" si="0"/>
        <v>974.80000000000007</v>
      </c>
      <c r="H8" s="87"/>
    </row>
    <row r="9" spans="2:9">
      <c r="B9" s="76" t="s">
        <v>473</v>
      </c>
      <c r="C9" s="141" t="s">
        <v>379</v>
      </c>
      <c r="D9" s="141">
        <v>539</v>
      </c>
      <c r="E9" s="141" t="s">
        <v>379</v>
      </c>
      <c r="F9" s="61">
        <f t="shared" si="0"/>
        <v>539</v>
      </c>
      <c r="H9" s="87"/>
    </row>
    <row r="10" spans="2:9">
      <c r="B10" s="76" t="s">
        <v>474</v>
      </c>
      <c r="C10" s="141">
        <v>504</v>
      </c>
      <c r="D10" s="141" t="s">
        <v>379</v>
      </c>
      <c r="E10" s="141" t="s">
        <v>379</v>
      </c>
      <c r="F10" s="61">
        <f t="shared" si="0"/>
        <v>504</v>
      </c>
      <c r="H10" s="87"/>
    </row>
    <row r="11" spans="2:9">
      <c r="B11" s="76" t="s">
        <v>475</v>
      </c>
      <c r="C11" s="141">
        <v>271.3</v>
      </c>
      <c r="D11" s="141">
        <v>200.2</v>
      </c>
      <c r="E11" s="141" t="s">
        <v>379</v>
      </c>
      <c r="F11" s="61">
        <f t="shared" si="0"/>
        <v>471.5</v>
      </c>
      <c r="H11" s="87"/>
    </row>
    <row r="12" spans="2:9">
      <c r="B12" s="76" t="s">
        <v>476</v>
      </c>
      <c r="C12" s="141">
        <v>247.5</v>
      </c>
      <c r="D12" s="141">
        <v>46.2</v>
      </c>
      <c r="E12" s="141" t="s">
        <v>379</v>
      </c>
      <c r="F12" s="61">
        <f t="shared" si="0"/>
        <v>293.7</v>
      </c>
      <c r="H12" s="87"/>
    </row>
    <row r="13" spans="2:9">
      <c r="B13" s="76" t="s">
        <v>477</v>
      </c>
      <c r="C13" s="141">
        <v>254.8</v>
      </c>
      <c r="D13" s="141">
        <v>8.1</v>
      </c>
      <c r="E13" s="141" t="s">
        <v>379</v>
      </c>
      <c r="F13" s="61">
        <f t="shared" si="0"/>
        <v>262.90000000000003</v>
      </c>
      <c r="H13" s="87"/>
    </row>
    <row r="14" spans="2:9">
      <c r="B14" s="76" t="s">
        <v>478</v>
      </c>
      <c r="C14" s="141">
        <v>41.3</v>
      </c>
      <c r="D14" s="141">
        <v>60.4</v>
      </c>
      <c r="E14" s="141" t="s">
        <v>379</v>
      </c>
      <c r="F14" s="61">
        <f t="shared" si="0"/>
        <v>101.69999999999999</v>
      </c>
      <c r="H14" s="87"/>
    </row>
    <row r="15" spans="2:9">
      <c r="B15" s="76" t="s">
        <v>479</v>
      </c>
      <c r="C15" s="141">
        <v>69.099999999999994</v>
      </c>
      <c r="D15" s="141">
        <v>4.5</v>
      </c>
      <c r="E15" s="141" t="s">
        <v>379</v>
      </c>
      <c r="F15" s="61">
        <f t="shared" si="0"/>
        <v>73.599999999999994</v>
      </c>
      <c r="H15" s="87"/>
    </row>
    <row r="16" spans="2:9">
      <c r="B16" s="76" t="s">
        <v>480</v>
      </c>
      <c r="C16" s="141">
        <v>17.5</v>
      </c>
      <c r="D16" s="141">
        <v>35.4</v>
      </c>
      <c r="E16" s="141" t="s">
        <v>379</v>
      </c>
      <c r="F16" s="61">
        <f t="shared" si="0"/>
        <v>52.9</v>
      </c>
      <c r="H16" s="87"/>
    </row>
    <row r="17" spans="2:8">
      <c r="B17" s="76" t="s">
        <v>481</v>
      </c>
      <c r="C17" s="141">
        <v>42</v>
      </c>
      <c r="D17" s="141" t="s">
        <v>379</v>
      </c>
      <c r="E17" s="141" t="s">
        <v>379</v>
      </c>
      <c r="F17" s="61">
        <f t="shared" si="0"/>
        <v>42</v>
      </c>
      <c r="H17" s="87"/>
    </row>
    <row r="18" spans="2:8">
      <c r="B18" s="76" t="s">
        <v>482</v>
      </c>
      <c r="C18" s="141" t="s">
        <v>379</v>
      </c>
      <c r="D18" s="141">
        <v>18.899999999999999</v>
      </c>
      <c r="E18" s="141" t="s">
        <v>379</v>
      </c>
      <c r="F18" s="61">
        <f t="shared" si="0"/>
        <v>18.899999999999999</v>
      </c>
      <c r="H18" s="87"/>
    </row>
    <row r="19" spans="2:8">
      <c r="B19" s="76" t="s">
        <v>483</v>
      </c>
      <c r="C19" s="141">
        <v>10.199999999999999</v>
      </c>
      <c r="D19" s="141">
        <v>1.5</v>
      </c>
      <c r="E19" s="141" t="s">
        <v>379</v>
      </c>
      <c r="F19" s="61">
        <f t="shared" si="0"/>
        <v>11.7</v>
      </c>
      <c r="H19" s="87"/>
    </row>
    <row r="20" spans="2:8" ht="14.25">
      <c r="B20" s="76" t="s">
        <v>484</v>
      </c>
      <c r="C20" s="141">
        <v>231.9</v>
      </c>
      <c r="D20" s="141" t="s">
        <v>379</v>
      </c>
      <c r="E20" s="141">
        <v>388.8</v>
      </c>
      <c r="F20" s="61">
        <f t="shared" si="0"/>
        <v>620.70000000000005</v>
      </c>
      <c r="H20" s="87"/>
    </row>
    <row r="21" spans="2:8" ht="18.75" customHeight="1">
      <c r="B21" s="143" t="s">
        <v>229</v>
      </c>
      <c r="C21" s="144">
        <f>SUM(C5:C20)</f>
        <v>32960.899999999994</v>
      </c>
      <c r="D21" s="144">
        <f>SUM(D5:D20)</f>
        <v>7952.8</v>
      </c>
      <c r="E21" s="144">
        <f>SUM(E5:E20)</f>
        <v>6409.2</v>
      </c>
      <c r="F21" s="144">
        <f>SUM(C21:E21)</f>
        <v>47322.899999999994</v>
      </c>
      <c r="H21" s="87"/>
    </row>
    <row r="22" spans="2:8" ht="17.25" customHeight="1">
      <c r="B22" s="460" t="s">
        <v>485</v>
      </c>
      <c r="C22" s="460"/>
      <c r="D22" s="460"/>
      <c r="E22" s="460"/>
      <c r="F22" s="460"/>
    </row>
    <row r="23" spans="2:8">
      <c r="B23" s="460" t="s">
        <v>486</v>
      </c>
      <c r="C23" s="460"/>
      <c r="D23" s="460"/>
      <c r="E23" s="460"/>
      <c r="F23" s="460"/>
    </row>
    <row r="24" spans="2:8">
      <c r="B24" s="460"/>
      <c r="C24" s="460"/>
      <c r="D24" s="460"/>
      <c r="E24" s="460"/>
      <c r="F24" s="460"/>
    </row>
  </sheetData>
  <sheetProtection algorithmName="SHA-512" hashValue="YDrkxu8Nlr9FSd1eZ7NxUEn2T8mgxB/YhXjwunF1Y9geWfINAIyaLVQisF/Sife+rf8+fglg//Nd36HjKcNv1A==" saltValue="ybGyhKiEnHpEqkDVMfq4Lg==" spinCount="100000" sheet="1" objects="1" scenarios="1"/>
  <sortState xmlns:xlrd2="http://schemas.microsoft.com/office/spreadsheetml/2017/richdata2" ref="B4:F20">
    <sortCondition descending="1" ref="F4:F20"/>
  </sortState>
  <mergeCells count="3">
    <mergeCell ref="B22:F22"/>
    <mergeCell ref="B24:F24"/>
    <mergeCell ref="B23:F2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25323A"/>
  </sheetPr>
  <dimension ref="B1:M83"/>
  <sheetViews>
    <sheetView zoomScale="115" workbookViewId="0">
      <pane xSplit="2" ySplit="2" topLeftCell="C55" activePane="bottomRight" state="frozen"/>
      <selection pane="bottomRight" activeCell="C81" sqref="C81"/>
      <selection pane="bottomLeft" activeCell="H21" sqref="H21"/>
      <selection pane="topRight" activeCell="H21" sqref="H21"/>
    </sheetView>
  </sheetViews>
  <sheetFormatPr defaultColWidth="9.140625" defaultRowHeight="12.75"/>
  <cols>
    <col min="1" max="1" width="3.85546875" style="81" customWidth="1"/>
    <col min="2" max="2" width="32.140625" style="81" customWidth="1"/>
    <col min="3" max="4" width="13.42578125" style="81" customWidth="1"/>
    <col min="5" max="5" width="13.85546875" style="81" bestFit="1" customWidth="1"/>
    <col min="6" max="7" width="12.42578125" style="81" customWidth="1"/>
    <col min="8" max="8" width="9.85546875" style="81" bestFit="1" customWidth="1"/>
    <col min="9" max="9" width="8.5703125" style="81"/>
    <col min="10" max="10" width="14.42578125" style="81" customWidth="1"/>
    <col min="11" max="11" width="15.42578125" style="81" customWidth="1"/>
    <col min="12" max="12" width="18" style="81" customWidth="1"/>
    <col min="13" max="19" width="8.5703125" style="81" customWidth="1"/>
    <col min="20" max="16384" width="9.140625" style="81"/>
  </cols>
  <sheetData>
    <row r="1" spans="2:8" s="66" customFormat="1"/>
    <row r="2" spans="2:8" s="66" customFormat="1">
      <c r="B2" s="67" t="s">
        <v>185</v>
      </c>
      <c r="C2" s="68"/>
      <c r="D2" s="68"/>
      <c r="E2" s="68"/>
      <c r="F2" s="68"/>
      <c r="G2" s="69"/>
    </row>
    <row r="3" spans="2:8" s="73" customFormat="1">
      <c r="B3" s="70"/>
      <c r="C3" s="71"/>
      <c r="D3" s="71"/>
      <c r="E3" s="71"/>
      <c r="F3" s="71"/>
      <c r="G3" s="72"/>
    </row>
    <row r="4" spans="2:8" s="73" customFormat="1" ht="14.25">
      <c r="B4" s="74" t="s">
        <v>487</v>
      </c>
      <c r="C4" s="75" t="s">
        <v>187</v>
      </c>
      <c r="D4" s="75" t="s">
        <v>188</v>
      </c>
      <c r="E4" s="75" t="s">
        <v>189</v>
      </c>
      <c r="F4" s="75" t="s">
        <v>229</v>
      </c>
      <c r="G4" s="72"/>
    </row>
    <row r="5" spans="2:8" s="73" customFormat="1" ht="14.25">
      <c r="B5" s="76" t="s">
        <v>488</v>
      </c>
      <c r="C5" s="77">
        <f>SUM(C13:C16,C29,C56)</f>
        <v>24298399.699999999</v>
      </c>
      <c r="D5" s="77">
        <f>SUM(D13:D16,D29,D56)</f>
        <v>3361554.4</v>
      </c>
      <c r="E5" s="77">
        <f>SUM(E13:E16,E29,E56)</f>
        <v>713.2</v>
      </c>
      <c r="F5" s="64">
        <f>SUM(C5:E5)</f>
        <v>27660667.299999997</v>
      </c>
      <c r="G5" s="72"/>
    </row>
    <row r="6" spans="2:8" s="73" customFormat="1">
      <c r="B6" s="76" t="s">
        <v>489</v>
      </c>
      <c r="C6" s="77">
        <f>SUM(C18:C21,C30,C57)</f>
        <v>20752069.210000001</v>
      </c>
      <c r="D6" s="77">
        <f>SUM(D18:D21,D30,D57)</f>
        <v>1187160</v>
      </c>
      <c r="E6" s="77">
        <f>SUM(E18:E21,E30,E57)</f>
        <v>16422359.699999999</v>
      </c>
      <c r="F6" s="64">
        <f>SUM(C6:E6)</f>
        <v>38361588.909999996</v>
      </c>
      <c r="G6" s="72"/>
    </row>
    <row r="7" spans="2:8" s="73" customFormat="1">
      <c r="B7" s="76" t="s">
        <v>229</v>
      </c>
      <c r="C7" s="63">
        <f>SUM(C5:C6)</f>
        <v>45050468.909999996</v>
      </c>
      <c r="D7" s="63">
        <f>SUM(D5:D6)</f>
        <v>4548714.4000000004</v>
      </c>
      <c r="E7" s="63">
        <f t="shared" ref="D7:E7" si="0">SUM(E5:E6)</f>
        <v>16423072.899999999</v>
      </c>
      <c r="F7" s="64">
        <f>SUM(C7:E7)</f>
        <v>66022256.209999993</v>
      </c>
      <c r="G7" s="72"/>
    </row>
    <row r="8" spans="2:8" s="73" customFormat="1">
      <c r="B8" s="464" t="s">
        <v>490</v>
      </c>
      <c r="C8" s="464"/>
      <c r="D8" s="464"/>
      <c r="E8" s="464"/>
      <c r="F8" s="464"/>
      <c r="G8" s="72"/>
    </row>
    <row r="9" spans="2:8" s="73" customFormat="1">
      <c r="B9" s="168" t="s">
        <v>491</v>
      </c>
      <c r="C9" s="168"/>
      <c r="D9" s="168"/>
      <c r="E9" s="168"/>
      <c r="F9" s="168"/>
      <c r="G9" s="72"/>
    </row>
    <row r="10" spans="2:8" s="73" customFormat="1">
      <c r="B10" s="70"/>
      <c r="C10" s="71"/>
      <c r="D10" s="71"/>
      <c r="E10" s="71"/>
      <c r="F10" s="71"/>
      <c r="G10" s="72"/>
    </row>
    <row r="11" spans="2:8">
      <c r="B11" s="78" t="s">
        <v>178</v>
      </c>
      <c r="C11" s="79" t="s">
        <v>187</v>
      </c>
      <c r="D11" s="79" t="s">
        <v>188</v>
      </c>
      <c r="E11" s="79" t="s">
        <v>189</v>
      </c>
      <c r="F11" s="79" t="s">
        <v>229</v>
      </c>
      <c r="G11" s="80"/>
    </row>
    <row r="12" spans="2:8">
      <c r="B12" s="82" t="s">
        <v>492</v>
      </c>
      <c r="C12" s="83"/>
      <c r="D12" s="83"/>
      <c r="E12" s="83"/>
      <c r="F12" s="84"/>
      <c r="G12" s="80"/>
    </row>
    <row r="13" spans="2:8" ht="14.25">
      <c r="B13" s="85" t="s">
        <v>493</v>
      </c>
      <c r="C13" s="62">
        <v>13013419</v>
      </c>
      <c r="D13" s="62">
        <v>2423604</v>
      </c>
      <c r="E13" s="86">
        <v>0</v>
      </c>
      <c r="F13" s="62">
        <f>SUM(C13:E13)</f>
        <v>15437023</v>
      </c>
      <c r="G13" s="80"/>
      <c r="H13" s="87"/>
    </row>
    <row r="14" spans="2:8">
      <c r="B14" s="88" t="s">
        <v>494</v>
      </c>
      <c r="C14" s="61" t="s">
        <v>379</v>
      </c>
      <c r="D14" s="86">
        <v>0</v>
      </c>
      <c r="E14" s="86">
        <v>0</v>
      </c>
      <c r="F14" s="86">
        <f t="shared" ref="F14:F22" si="1">SUM(C14:E14)</f>
        <v>0</v>
      </c>
      <c r="G14" s="80"/>
      <c r="H14" s="87"/>
    </row>
    <row r="15" spans="2:8" ht="14.25" customHeight="1">
      <c r="B15" s="88" t="s">
        <v>495</v>
      </c>
      <c r="C15" s="61">
        <v>11283394</v>
      </c>
      <c r="D15" s="61">
        <v>927386</v>
      </c>
      <c r="E15" s="86">
        <v>0</v>
      </c>
      <c r="F15" s="62">
        <f t="shared" si="1"/>
        <v>12210780</v>
      </c>
      <c r="G15" s="80"/>
      <c r="H15" s="87"/>
    </row>
    <row r="16" spans="2:8">
      <c r="B16" s="89" t="s">
        <v>496</v>
      </c>
      <c r="C16" s="90" t="s">
        <v>379</v>
      </c>
      <c r="D16" s="90">
        <v>10095</v>
      </c>
      <c r="E16" s="86">
        <v>0</v>
      </c>
      <c r="F16" s="62">
        <f t="shared" si="1"/>
        <v>10095</v>
      </c>
      <c r="G16" s="80"/>
    </row>
    <row r="17" spans="2:7">
      <c r="B17" s="91" t="s">
        <v>489</v>
      </c>
      <c r="C17" s="92"/>
      <c r="D17" s="92"/>
      <c r="E17" s="92"/>
      <c r="F17" s="62"/>
      <c r="G17" s="80"/>
    </row>
    <row r="18" spans="2:7" ht="14.25">
      <c r="B18" s="85" t="s">
        <v>497</v>
      </c>
      <c r="C18" s="62">
        <v>20749212</v>
      </c>
      <c r="D18" s="86">
        <v>0</v>
      </c>
      <c r="E18" s="62">
        <v>13171854</v>
      </c>
      <c r="F18" s="62">
        <f t="shared" si="1"/>
        <v>33921066</v>
      </c>
      <c r="G18" s="80"/>
    </row>
    <row r="19" spans="2:7">
      <c r="B19" s="88" t="s">
        <v>494</v>
      </c>
      <c r="C19" s="61" t="s">
        <v>379</v>
      </c>
      <c r="D19" s="61">
        <v>1185440</v>
      </c>
      <c r="E19" s="61">
        <v>3219821</v>
      </c>
      <c r="F19" s="62">
        <f t="shared" si="1"/>
        <v>4405261</v>
      </c>
      <c r="G19" s="80"/>
    </row>
    <row r="20" spans="2:7" ht="14.25">
      <c r="B20" s="88" t="s">
        <v>495</v>
      </c>
      <c r="C20" s="86">
        <v>0</v>
      </c>
      <c r="D20" s="86">
        <v>0</v>
      </c>
      <c r="E20" s="86">
        <v>0</v>
      </c>
      <c r="F20" s="86">
        <f t="shared" si="1"/>
        <v>0</v>
      </c>
      <c r="G20" s="80"/>
    </row>
    <row r="21" spans="2:7">
      <c r="B21" s="88" t="s">
        <v>496</v>
      </c>
      <c r="C21" s="86" t="s">
        <v>379</v>
      </c>
      <c r="D21" s="86">
        <v>0</v>
      </c>
      <c r="E21" s="86">
        <v>0</v>
      </c>
      <c r="F21" s="86">
        <f t="shared" si="1"/>
        <v>0</v>
      </c>
      <c r="G21" s="80"/>
    </row>
    <row r="22" spans="2:7">
      <c r="B22" s="93" t="s">
        <v>229</v>
      </c>
      <c r="C22" s="61">
        <f>SUM(C13:C21)</f>
        <v>45046025</v>
      </c>
      <c r="D22" s="61">
        <f t="shared" ref="D22" si="2">SUM(D13:D21)</f>
        <v>4546525</v>
      </c>
      <c r="E22" s="61">
        <f>SUM(E13:E21)</f>
        <v>16391675</v>
      </c>
      <c r="F22" s="62">
        <f t="shared" si="1"/>
        <v>65984225</v>
      </c>
      <c r="G22" s="80"/>
    </row>
    <row r="23" spans="2:7">
      <c r="B23" s="464" t="s">
        <v>498</v>
      </c>
      <c r="C23" s="464"/>
      <c r="D23" s="464"/>
      <c r="E23" s="464"/>
      <c r="F23" s="464"/>
      <c r="G23" s="80"/>
    </row>
    <row r="24" spans="2:7">
      <c r="B24" s="488" t="s">
        <v>499</v>
      </c>
      <c r="C24" s="488"/>
      <c r="D24" s="488"/>
      <c r="E24" s="488"/>
      <c r="F24" s="488"/>
      <c r="G24" s="94"/>
    </row>
    <row r="25" spans="2:7">
      <c r="C25" s="95"/>
      <c r="D25" s="95"/>
      <c r="E25" s="95"/>
      <c r="F25" s="94"/>
      <c r="G25" s="94"/>
    </row>
    <row r="26" spans="2:7">
      <c r="B26" s="96" t="s">
        <v>500</v>
      </c>
      <c r="C26" s="97"/>
      <c r="D26" s="97"/>
      <c r="E26" s="97"/>
      <c r="F26" s="97"/>
      <c r="G26" s="94"/>
    </row>
    <row r="27" spans="2:7">
      <c r="C27" s="98"/>
      <c r="D27" s="98"/>
      <c r="E27" s="94"/>
      <c r="F27" s="94"/>
      <c r="G27" s="94"/>
    </row>
    <row r="28" spans="2:7" ht="14.25">
      <c r="B28" s="99" t="s">
        <v>501</v>
      </c>
      <c r="C28" s="75" t="s">
        <v>187</v>
      </c>
      <c r="D28" s="75" t="s">
        <v>188</v>
      </c>
      <c r="E28" s="75" t="s">
        <v>189</v>
      </c>
      <c r="F28" s="75" t="s">
        <v>229</v>
      </c>
      <c r="G28" s="94"/>
    </row>
    <row r="29" spans="2:7" ht="14.25">
      <c r="B29" s="76" t="s">
        <v>502</v>
      </c>
      <c r="C29" s="100">
        <f>SUM(C35:C37)</f>
        <v>0</v>
      </c>
      <c r="D29" s="100">
        <f t="shared" ref="D29:E29" si="3">SUM(D35:D37)</f>
        <v>0</v>
      </c>
      <c r="E29" s="100">
        <f t="shared" si="3"/>
        <v>0</v>
      </c>
      <c r="F29" s="101">
        <f>SUM(C29:E29)</f>
        <v>0</v>
      </c>
      <c r="G29" s="94"/>
    </row>
    <row r="30" spans="2:7">
      <c r="B30" s="76" t="s">
        <v>489</v>
      </c>
      <c r="C30" s="65">
        <f>SUM(C39:C41)</f>
        <v>1380.01</v>
      </c>
      <c r="D30" s="65">
        <f t="shared" ref="D30:E30" si="4">SUM(D39:D41)</f>
        <v>1363.6</v>
      </c>
      <c r="E30" s="65">
        <f t="shared" si="4"/>
        <v>300.7</v>
      </c>
      <c r="F30" s="64">
        <f>SUM(C30:E30)</f>
        <v>3044.3099999999995</v>
      </c>
      <c r="G30" s="94"/>
    </row>
    <row r="31" spans="2:7">
      <c r="B31" s="76" t="s">
        <v>229</v>
      </c>
      <c r="C31" s="63">
        <f>SUM(C29:C30)</f>
        <v>1380.01</v>
      </c>
      <c r="D31" s="63">
        <f t="shared" ref="D31:E31" si="5">SUM(D29:D30)</f>
        <v>1363.6</v>
      </c>
      <c r="E31" s="63">
        <f t="shared" si="5"/>
        <v>300.7</v>
      </c>
      <c r="F31" s="63">
        <f>SUM(F29:F30)</f>
        <v>3044.3099999999995</v>
      </c>
      <c r="G31" s="98"/>
    </row>
    <row r="32" spans="2:7">
      <c r="C32" s="102"/>
      <c r="D32" s="102"/>
      <c r="E32" s="102"/>
      <c r="F32" s="102"/>
      <c r="G32" s="98"/>
    </row>
    <row r="33" spans="2:13" ht="27">
      <c r="B33" s="103" t="s">
        <v>503</v>
      </c>
      <c r="C33" s="79" t="s">
        <v>187</v>
      </c>
      <c r="D33" s="79" t="s">
        <v>188</v>
      </c>
      <c r="E33" s="79" t="s">
        <v>189</v>
      </c>
      <c r="F33" s="79" t="s">
        <v>229</v>
      </c>
      <c r="G33" s="94"/>
    </row>
    <row r="34" spans="2:13">
      <c r="B34" s="104" t="s">
        <v>492</v>
      </c>
      <c r="C34" s="105"/>
      <c r="D34" s="106"/>
      <c r="E34" s="105"/>
      <c r="F34" s="107"/>
      <c r="G34" s="94"/>
    </row>
    <row r="35" spans="2:13">
      <c r="B35" s="85" t="s">
        <v>504</v>
      </c>
      <c r="C35" s="108">
        <v>0</v>
      </c>
      <c r="D35" s="108">
        <v>0</v>
      </c>
      <c r="E35" s="108">
        <v>0</v>
      </c>
      <c r="F35" s="109">
        <f>SUM(C35:E35)</f>
        <v>0</v>
      </c>
      <c r="G35" s="94"/>
    </row>
    <row r="36" spans="2:13">
      <c r="B36" s="88" t="s">
        <v>505</v>
      </c>
      <c r="C36" s="101">
        <v>0</v>
      </c>
      <c r="D36" s="101">
        <v>0</v>
      </c>
      <c r="E36" s="101">
        <v>0</v>
      </c>
      <c r="F36" s="86">
        <f>SUM(C36:E36)</f>
        <v>0</v>
      </c>
      <c r="G36" s="94"/>
    </row>
    <row r="37" spans="2:13">
      <c r="B37" s="88" t="s">
        <v>506</v>
      </c>
      <c r="C37" s="101">
        <v>0</v>
      </c>
      <c r="D37" s="101">
        <v>0</v>
      </c>
      <c r="E37" s="101">
        <v>0</v>
      </c>
      <c r="F37" s="86">
        <f>SUM(C37:E37)</f>
        <v>0</v>
      </c>
      <c r="G37" s="94"/>
    </row>
    <row r="38" spans="2:13">
      <c r="B38" s="76" t="s">
        <v>489</v>
      </c>
      <c r="C38" s="64"/>
      <c r="D38" s="63"/>
      <c r="E38" s="64"/>
      <c r="F38" s="64"/>
      <c r="G38" s="94"/>
      <c r="K38" s="87"/>
      <c r="M38" s="87"/>
    </row>
    <row r="39" spans="2:13">
      <c r="B39" s="88" t="s">
        <v>504</v>
      </c>
      <c r="C39" s="65">
        <v>242.9</v>
      </c>
      <c r="D39" s="101">
        <v>0</v>
      </c>
      <c r="E39" s="101">
        <v>0</v>
      </c>
      <c r="F39" s="64">
        <f>SUM(C39:E39)</f>
        <v>242.9</v>
      </c>
      <c r="G39" s="94"/>
      <c r="K39" s="87"/>
      <c r="M39" s="87"/>
    </row>
    <row r="40" spans="2:13">
      <c r="B40" s="88" t="s">
        <v>505</v>
      </c>
      <c r="C40" s="65">
        <v>1137.1099999999999</v>
      </c>
      <c r="D40" s="65">
        <v>1363.6</v>
      </c>
      <c r="E40" s="65">
        <v>300.7</v>
      </c>
      <c r="F40" s="64">
        <f>SUM(C40:E40)</f>
        <v>2801.41</v>
      </c>
      <c r="G40" s="94"/>
      <c r="K40" s="87"/>
      <c r="L40" s="87"/>
      <c r="M40" s="87"/>
    </row>
    <row r="41" spans="2:13">
      <c r="B41" s="89" t="s">
        <v>506</v>
      </c>
      <c r="C41" s="110">
        <v>0</v>
      </c>
      <c r="D41" s="110">
        <v>0</v>
      </c>
      <c r="E41" s="110">
        <v>0</v>
      </c>
      <c r="F41" s="111">
        <f>SUM(C41:E41)</f>
        <v>0</v>
      </c>
      <c r="G41" s="94"/>
    </row>
    <row r="42" spans="2:13">
      <c r="B42" s="104" t="s">
        <v>507</v>
      </c>
      <c r="C42" s="105"/>
      <c r="D42" s="106"/>
      <c r="E42" s="105"/>
      <c r="F42" s="107"/>
      <c r="G42" s="94"/>
    </row>
    <row r="43" spans="2:13">
      <c r="B43" s="85" t="s">
        <v>504</v>
      </c>
      <c r="C43" s="112">
        <f>SUM(C35+C39)</f>
        <v>242.9</v>
      </c>
      <c r="D43" s="109">
        <f>SUM(D35+D39)</f>
        <v>0</v>
      </c>
      <c r="E43" s="113">
        <f t="shared" ref="E43:F43" si="6">SUM(E35+E39)</f>
        <v>0</v>
      </c>
      <c r="F43" s="112">
        <f t="shared" si="6"/>
        <v>242.9</v>
      </c>
      <c r="G43" s="94"/>
      <c r="J43" s="114"/>
      <c r="K43" s="114"/>
      <c r="L43" s="114"/>
    </row>
    <row r="44" spans="2:13">
      <c r="B44" s="88" t="s">
        <v>505</v>
      </c>
      <c r="C44" s="63">
        <f>SUM(C36+C40)</f>
        <v>1137.1099999999999</v>
      </c>
      <c r="D44" s="63">
        <f t="shared" ref="D44:E44" si="7">SUM(D36+D40)</f>
        <v>1363.6</v>
      </c>
      <c r="E44" s="63">
        <f t="shared" si="7"/>
        <v>300.7</v>
      </c>
      <c r="F44" s="64">
        <f>SUM(C44:E44)</f>
        <v>2801.41</v>
      </c>
      <c r="G44" s="94"/>
      <c r="J44" s="114"/>
      <c r="K44" s="114"/>
      <c r="L44" s="114"/>
    </row>
    <row r="45" spans="2:13">
      <c r="B45" s="89" t="s">
        <v>506</v>
      </c>
      <c r="C45" s="115">
        <f>SUM(C37,C41)</f>
        <v>0</v>
      </c>
      <c r="D45" s="115">
        <f t="shared" ref="D45:E45" si="8">SUM(D37,D41)</f>
        <v>0</v>
      </c>
      <c r="E45" s="115">
        <f t="shared" si="8"/>
        <v>0</v>
      </c>
      <c r="F45" s="111">
        <f>SUM(C45:E45)</f>
        <v>0</v>
      </c>
      <c r="G45" s="94"/>
      <c r="J45" s="87"/>
      <c r="K45" s="87"/>
      <c r="L45" s="87"/>
    </row>
    <row r="46" spans="2:13">
      <c r="B46" s="116" t="s">
        <v>492</v>
      </c>
      <c r="C46" s="117"/>
      <c r="D46" s="117"/>
      <c r="E46" s="117"/>
      <c r="F46" s="107"/>
      <c r="G46" s="94"/>
      <c r="J46" s="87"/>
      <c r="K46" s="87"/>
      <c r="L46" s="87"/>
    </row>
    <row r="47" spans="2:13">
      <c r="B47" s="85" t="s">
        <v>508</v>
      </c>
      <c r="C47" s="113">
        <v>0</v>
      </c>
      <c r="D47" s="113">
        <v>0</v>
      </c>
      <c r="E47" s="113">
        <v>0</v>
      </c>
      <c r="F47" s="109">
        <f t="shared" ref="F47:F48" si="9">SUM(C47:E47)</f>
        <v>0</v>
      </c>
      <c r="G47" s="94"/>
      <c r="J47" s="87"/>
      <c r="K47" s="87"/>
      <c r="L47" s="87"/>
    </row>
    <row r="48" spans="2:13">
      <c r="B48" s="89" t="s">
        <v>509</v>
      </c>
      <c r="C48" s="115">
        <v>0</v>
      </c>
      <c r="D48" s="115">
        <v>0</v>
      </c>
      <c r="E48" s="115">
        <v>0</v>
      </c>
      <c r="F48" s="111">
        <f t="shared" si="9"/>
        <v>0</v>
      </c>
      <c r="G48" s="94"/>
      <c r="J48" s="87"/>
      <c r="K48" s="87"/>
      <c r="L48" s="87"/>
    </row>
    <row r="49" spans="2:12">
      <c r="B49" s="116" t="s">
        <v>489</v>
      </c>
      <c r="C49" s="117"/>
      <c r="D49" s="117"/>
      <c r="E49" s="117"/>
      <c r="F49" s="107"/>
      <c r="G49" s="94"/>
      <c r="J49" s="87"/>
      <c r="K49" s="87"/>
      <c r="L49" s="87"/>
    </row>
    <row r="50" spans="2:12">
      <c r="B50" s="85" t="s">
        <v>508</v>
      </c>
      <c r="C50" s="113">
        <v>0</v>
      </c>
      <c r="D50" s="113">
        <v>0</v>
      </c>
      <c r="E50" s="113">
        <v>0</v>
      </c>
      <c r="F50" s="109">
        <f>SUM(C50:E50)</f>
        <v>0</v>
      </c>
      <c r="G50" s="94"/>
      <c r="J50" s="87"/>
      <c r="K50" s="87"/>
      <c r="L50" s="87"/>
    </row>
    <row r="51" spans="2:12">
      <c r="B51" s="88" t="s">
        <v>509</v>
      </c>
      <c r="C51" s="101">
        <f>SUM(C39:C40)</f>
        <v>1380.01</v>
      </c>
      <c r="D51" s="101">
        <f>D40</f>
        <v>1363.6</v>
      </c>
      <c r="E51" s="101">
        <f>E40</f>
        <v>300.7</v>
      </c>
      <c r="F51" s="64">
        <f>SUM(C51:E51)</f>
        <v>3044.3099999999995</v>
      </c>
      <c r="G51" s="94"/>
      <c r="I51" s="87"/>
      <c r="J51" s="87"/>
      <c r="K51" s="87"/>
      <c r="L51" s="87"/>
    </row>
    <row r="52" spans="2:12">
      <c r="B52" s="464" t="s">
        <v>510</v>
      </c>
      <c r="C52" s="464"/>
      <c r="D52" s="464"/>
      <c r="E52" s="464"/>
      <c r="F52" s="464"/>
      <c r="G52" s="94"/>
      <c r="J52" s="87"/>
      <c r="K52" s="87"/>
      <c r="L52" s="87"/>
    </row>
    <row r="53" spans="2:12">
      <c r="B53" s="488" t="s">
        <v>511</v>
      </c>
      <c r="C53" s="488"/>
      <c r="D53" s="488"/>
      <c r="E53" s="488"/>
      <c r="F53" s="488"/>
      <c r="G53" s="94"/>
    </row>
    <row r="54" spans="2:12">
      <c r="C54" s="94"/>
      <c r="D54" s="94"/>
      <c r="E54" s="94"/>
      <c r="F54" s="94"/>
      <c r="G54" s="94"/>
    </row>
    <row r="55" spans="2:12" ht="14.25">
      <c r="B55" s="118" t="s">
        <v>512</v>
      </c>
      <c r="C55" s="75" t="s">
        <v>187</v>
      </c>
      <c r="D55" s="75" t="s">
        <v>188</v>
      </c>
      <c r="E55" s="75" t="s">
        <v>189</v>
      </c>
      <c r="F55" s="75" t="s">
        <v>229</v>
      </c>
      <c r="G55" s="94"/>
    </row>
    <row r="56" spans="2:12">
      <c r="B56" s="76" t="s">
        <v>492</v>
      </c>
      <c r="C56" s="65">
        <f>SUM(C62:C65)</f>
        <v>1586.7</v>
      </c>
      <c r="D56" s="65">
        <f t="shared" ref="D56" si="10">SUM(D62:D65)</f>
        <v>469.4</v>
      </c>
      <c r="E56" s="65">
        <f>SUM(E62:E65)</f>
        <v>713.2</v>
      </c>
      <c r="F56" s="64">
        <f>SUM(C56:E56)</f>
        <v>2769.3</v>
      </c>
      <c r="G56" s="94"/>
    </row>
    <row r="57" spans="2:12">
      <c r="B57" s="119" t="s">
        <v>489</v>
      </c>
      <c r="C57" s="120">
        <f>SUM(C67:C70)</f>
        <v>1477.2</v>
      </c>
      <c r="D57" s="120">
        <f t="shared" ref="D57" si="11">SUM(D67:D70)</f>
        <v>356.4</v>
      </c>
      <c r="E57" s="120">
        <f>SUM(E67:E70)</f>
        <v>30384</v>
      </c>
      <c r="F57" s="121">
        <f>SUM(C57:E57)</f>
        <v>32217.599999999999</v>
      </c>
      <c r="G57" s="94"/>
      <c r="I57" s="87"/>
    </row>
    <row r="58" spans="2:12">
      <c r="B58" s="76" t="s">
        <v>229</v>
      </c>
      <c r="C58" s="64">
        <f>SUM(C56:C57)</f>
        <v>3063.9</v>
      </c>
      <c r="D58" s="64">
        <f>SUM(D56:D57)</f>
        <v>825.8</v>
      </c>
      <c r="E58" s="64">
        <f>SUM(E56:E57)</f>
        <v>31097.200000000001</v>
      </c>
      <c r="F58" s="64">
        <f>SUM(F56:F57)</f>
        <v>34986.9</v>
      </c>
      <c r="G58" s="94"/>
      <c r="I58" s="87"/>
    </row>
    <row r="59" spans="2:12">
      <c r="C59" s="94"/>
      <c r="D59" s="94"/>
      <c r="E59" s="94"/>
      <c r="F59" s="94"/>
      <c r="G59" s="94"/>
      <c r="I59" s="87"/>
    </row>
    <row r="60" spans="2:12" ht="27">
      <c r="B60" s="122" t="s">
        <v>513</v>
      </c>
      <c r="C60" s="79" t="s">
        <v>187</v>
      </c>
      <c r="D60" s="79" t="s">
        <v>188</v>
      </c>
      <c r="E60" s="79" t="s">
        <v>189</v>
      </c>
      <c r="F60" s="79" t="s">
        <v>229</v>
      </c>
      <c r="G60" s="94"/>
    </row>
    <row r="61" spans="2:12">
      <c r="B61" s="104" t="s">
        <v>492</v>
      </c>
      <c r="C61" s="105"/>
      <c r="D61" s="106"/>
      <c r="E61" s="105"/>
      <c r="F61" s="107"/>
      <c r="G61" s="94"/>
    </row>
    <row r="62" spans="2:12">
      <c r="B62" s="123" t="s">
        <v>514</v>
      </c>
      <c r="C62" s="124">
        <v>1137.8</v>
      </c>
      <c r="D62" s="125">
        <v>82.1</v>
      </c>
      <c r="E62" s="113">
        <v>0</v>
      </c>
      <c r="F62" s="126">
        <f>SUM(C62:E62)</f>
        <v>1219.8999999999999</v>
      </c>
      <c r="G62" s="94"/>
    </row>
    <row r="63" spans="2:12">
      <c r="B63" s="88" t="s">
        <v>515</v>
      </c>
      <c r="C63" s="127">
        <v>373.2</v>
      </c>
      <c r="D63" s="64">
        <v>0</v>
      </c>
      <c r="E63" s="101">
        <v>0</v>
      </c>
      <c r="F63" s="64">
        <f>SUM(C63:E63)</f>
        <v>373.2</v>
      </c>
      <c r="G63" s="94"/>
    </row>
    <row r="64" spans="2:12">
      <c r="B64" s="88" t="s">
        <v>516</v>
      </c>
      <c r="C64" s="128">
        <v>0</v>
      </c>
      <c r="D64" s="64">
        <v>0</v>
      </c>
      <c r="E64" s="101">
        <v>713.2</v>
      </c>
      <c r="F64" s="64">
        <f>SUM(C64:E64)</f>
        <v>713.2</v>
      </c>
      <c r="G64" s="94"/>
    </row>
    <row r="65" spans="2:7">
      <c r="B65" s="89" t="s">
        <v>517</v>
      </c>
      <c r="C65" s="129">
        <v>75.7</v>
      </c>
      <c r="D65" s="130">
        <v>387.3</v>
      </c>
      <c r="E65" s="110">
        <v>0</v>
      </c>
      <c r="F65" s="121">
        <f>SUM(C65:E65)</f>
        <v>463</v>
      </c>
      <c r="G65" s="94"/>
    </row>
    <row r="66" spans="2:7">
      <c r="B66" s="104" t="s">
        <v>489</v>
      </c>
      <c r="C66" s="131"/>
      <c r="D66" s="106"/>
      <c r="E66" s="105"/>
      <c r="F66" s="107"/>
      <c r="G66" s="94"/>
    </row>
    <row r="67" spans="2:7">
      <c r="B67" s="123" t="s">
        <v>514</v>
      </c>
      <c r="C67" s="108">
        <v>0</v>
      </c>
      <c r="D67" s="113">
        <v>0</v>
      </c>
      <c r="E67" s="113">
        <v>0</v>
      </c>
      <c r="F67" s="109">
        <f>SUM(C67:E67)</f>
        <v>0</v>
      </c>
      <c r="G67" s="94"/>
    </row>
    <row r="68" spans="2:7">
      <c r="B68" s="88" t="s">
        <v>515</v>
      </c>
      <c r="C68" s="132">
        <v>0</v>
      </c>
      <c r="D68" s="101">
        <v>0</v>
      </c>
      <c r="E68" s="101">
        <v>214.8</v>
      </c>
      <c r="F68" s="64">
        <f>SUM(C68:E68)</f>
        <v>214.8</v>
      </c>
      <c r="G68" s="94"/>
    </row>
    <row r="69" spans="2:7">
      <c r="B69" s="88" t="s">
        <v>516</v>
      </c>
      <c r="C69" s="127">
        <v>1477.2</v>
      </c>
      <c r="D69" s="65">
        <v>356.4</v>
      </c>
      <c r="E69" s="77">
        <v>1209.7</v>
      </c>
      <c r="F69" s="64">
        <f>SUM(C69:E69)</f>
        <v>3043.3</v>
      </c>
      <c r="G69" s="94"/>
    </row>
    <row r="70" spans="2:7" ht="14.25">
      <c r="B70" s="88" t="s">
        <v>518</v>
      </c>
      <c r="C70" s="132">
        <v>0</v>
      </c>
      <c r="D70" s="132">
        <v>0</v>
      </c>
      <c r="E70" s="77">
        <v>28959.5</v>
      </c>
      <c r="F70" s="64">
        <f>SUM(C70:E70)</f>
        <v>28959.5</v>
      </c>
      <c r="G70" s="94"/>
    </row>
    <row r="71" spans="2:7">
      <c r="B71" s="76" t="s">
        <v>519</v>
      </c>
      <c r="C71" s="64"/>
      <c r="D71" s="63"/>
      <c r="E71" s="63"/>
      <c r="F71" s="64"/>
      <c r="G71" s="94"/>
    </row>
    <row r="72" spans="2:7">
      <c r="B72" s="88" t="s">
        <v>520</v>
      </c>
      <c r="C72" s="63">
        <f>C62+C67</f>
        <v>1137.8</v>
      </c>
      <c r="D72" s="63">
        <f t="shared" ref="D72" si="12">D62+D67</f>
        <v>82.1</v>
      </c>
      <c r="E72" s="132">
        <f>E62+E67</f>
        <v>0</v>
      </c>
      <c r="F72" s="63">
        <f t="shared" ref="F72" si="13">SUM(F62,F67)</f>
        <v>1219.8999999999999</v>
      </c>
      <c r="G72" s="98"/>
    </row>
    <row r="73" spans="2:7">
      <c r="B73" s="88" t="s">
        <v>515</v>
      </c>
      <c r="C73" s="133">
        <f>C63+C68</f>
        <v>373.2</v>
      </c>
      <c r="D73" s="132">
        <f t="shared" ref="D73:E73" si="14">D63+D68</f>
        <v>0</v>
      </c>
      <c r="E73" s="134">
        <f t="shared" si="14"/>
        <v>214.8</v>
      </c>
      <c r="F73" s="63">
        <f t="shared" ref="F73" si="15">SUM(F63,F68)</f>
        <v>588</v>
      </c>
      <c r="G73" s="98"/>
    </row>
    <row r="74" spans="2:7">
      <c r="B74" s="88" t="s">
        <v>516</v>
      </c>
      <c r="C74" s="63">
        <f>SUM(C64,C69)</f>
        <v>1477.2</v>
      </c>
      <c r="D74" s="63">
        <f>SUM(D64,D69)</f>
        <v>356.4</v>
      </c>
      <c r="E74" s="63">
        <f>SUM(E64,E69)</f>
        <v>1922.9</v>
      </c>
      <c r="F74" s="64">
        <f>SUM(C74:E74)</f>
        <v>3756.5</v>
      </c>
      <c r="G74" s="94"/>
    </row>
    <row r="75" spans="2:7">
      <c r="B75" s="89" t="s">
        <v>517</v>
      </c>
      <c r="C75" s="135">
        <f>SUM(C65+C70)</f>
        <v>75.7</v>
      </c>
      <c r="D75" s="135">
        <f t="shared" ref="D75" si="16">SUM(D65+D70)</f>
        <v>387.3</v>
      </c>
      <c r="E75" s="135">
        <f>SUM(E65+E70)</f>
        <v>28959.5</v>
      </c>
      <c r="F75" s="121">
        <f>SUM(C75:E75)</f>
        <v>29422.5</v>
      </c>
      <c r="G75" s="94"/>
    </row>
    <row r="76" spans="2:7">
      <c r="B76" s="116" t="s">
        <v>492</v>
      </c>
      <c r="C76" s="106"/>
      <c r="D76" s="106"/>
      <c r="E76" s="106"/>
      <c r="F76" s="107"/>
      <c r="G76" s="94"/>
    </row>
    <row r="77" spans="2:7">
      <c r="B77" s="85" t="s">
        <v>508</v>
      </c>
      <c r="C77" s="112">
        <f>519.61+0.308</f>
        <v>519.91800000000001</v>
      </c>
      <c r="D77" s="109">
        <v>0</v>
      </c>
      <c r="E77" s="109">
        <v>0</v>
      </c>
      <c r="F77" s="126">
        <f>SUM(C77:E77)</f>
        <v>519.91800000000001</v>
      </c>
      <c r="G77" s="94"/>
    </row>
    <row r="78" spans="2:7">
      <c r="B78" s="89" t="s">
        <v>509</v>
      </c>
      <c r="C78" s="135">
        <f>372.92+618.234+75.71</f>
        <v>1066.864</v>
      </c>
      <c r="D78" s="135">
        <f>SUM(D65,D62)</f>
        <v>469.4</v>
      </c>
      <c r="E78" s="121">
        <f>E64</f>
        <v>713.2</v>
      </c>
      <c r="F78" s="121">
        <f t="shared" ref="F78:F80" si="17">SUM(C78:E78)</f>
        <v>2249.4639999999999</v>
      </c>
      <c r="G78" s="94"/>
    </row>
    <row r="79" spans="2:7">
      <c r="B79" s="116" t="s">
        <v>489</v>
      </c>
      <c r="C79" s="106"/>
      <c r="D79" s="106"/>
      <c r="E79" s="106"/>
      <c r="F79" s="107"/>
      <c r="G79" s="94"/>
    </row>
    <row r="80" spans="2:7">
      <c r="B80" s="85" t="s">
        <v>508</v>
      </c>
      <c r="C80" s="112">
        <f>1477.18</f>
        <v>1477.18</v>
      </c>
      <c r="D80" s="86">
        <v>0</v>
      </c>
      <c r="E80" s="86">
        <v>0</v>
      </c>
      <c r="F80" s="126">
        <f t="shared" si="17"/>
        <v>1477.18</v>
      </c>
      <c r="G80" s="94"/>
    </row>
    <row r="81" spans="2:7">
      <c r="B81" s="88" t="s">
        <v>509</v>
      </c>
      <c r="C81" s="86">
        <v>0</v>
      </c>
      <c r="D81" s="63">
        <f>D69</f>
        <v>356.4</v>
      </c>
      <c r="E81" s="63">
        <f>SUM(E69,E68,E70)</f>
        <v>30384</v>
      </c>
      <c r="F81" s="64">
        <f>SUM(C81:E81)</f>
        <v>30740.400000000001</v>
      </c>
      <c r="G81" s="94"/>
    </row>
    <row r="82" spans="2:7">
      <c r="B82" s="464" t="s">
        <v>521</v>
      </c>
      <c r="C82" s="464"/>
      <c r="D82" s="464"/>
      <c r="E82" s="464"/>
      <c r="F82" s="464"/>
      <c r="G82" s="94"/>
    </row>
    <row r="83" spans="2:7">
      <c r="B83" s="488" t="s">
        <v>522</v>
      </c>
      <c r="C83" s="488"/>
      <c r="D83" s="488"/>
      <c r="E83" s="488"/>
      <c r="F83" s="488"/>
    </row>
  </sheetData>
  <sheetProtection algorithmName="SHA-512" hashValue="tAvfQpa25Xp3tytIrJRVoe1quoJXtMYYFEKIIAFo3CWeZqPkBZyMcNxOUc2WvlwasCmNOLlqfUk6Wvj0o3hBPQ==" saltValue="/bsqIhOhMttCHUiYUnNPog==" spinCount="100000" sheet="1" objects="1" scenarios="1"/>
  <mergeCells count="7">
    <mergeCell ref="B8:F8"/>
    <mergeCell ref="B53:F53"/>
    <mergeCell ref="B83:F83"/>
    <mergeCell ref="B24:F24"/>
    <mergeCell ref="B52:F52"/>
    <mergeCell ref="B23:F23"/>
    <mergeCell ref="B82:F82"/>
  </mergeCells>
  <pageMargins left="0.7" right="0.7" top="0.75" bottom="0.75" header="0.3" footer="0.3"/>
  <pageSetup orientation="portrait" verticalDpi="0" r:id="rId1"/>
  <ignoredErrors>
    <ignoredError sqref="C5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AC68D-00E5-4E03-8DBB-73C31D30A958}">
  <sheetPr codeName="Sheet14"/>
  <dimension ref="B1:P48"/>
  <sheetViews>
    <sheetView workbookViewId="0">
      <pane xSplit="2" ySplit="2" topLeftCell="C3" activePane="bottomRight" state="frozen"/>
      <selection pane="bottomRight" activeCell="H30" sqref="H30:H32"/>
      <selection pane="bottomLeft" activeCell="A3" sqref="A3"/>
      <selection pane="topRight" activeCell="C1" sqref="C1"/>
    </sheetView>
  </sheetViews>
  <sheetFormatPr defaultColWidth="8.85546875" defaultRowHeight="12.75"/>
  <cols>
    <col min="1" max="1" width="3.85546875" customWidth="1"/>
    <col min="2" max="2" width="32.140625" customWidth="1"/>
    <col min="3" max="3" width="13.42578125" bestFit="1" customWidth="1"/>
    <col min="4" max="6" width="13.42578125" customWidth="1"/>
    <col min="7" max="7" width="13.85546875" bestFit="1" customWidth="1"/>
    <col min="8" max="8" width="12.42578125" customWidth="1"/>
    <col min="9" max="9" width="18.42578125" customWidth="1"/>
    <col min="13" max="13" width="19" customWidth="1"/>
    <col min="14" max="14" width="16.85546875" customWidth="1"/>
  </cols>
  <sheetData>
    <row r="1" spans="2:13">
      <c r="B1" t="s">
        <v>523</v>
      </c>
    </row>
    <row r="2" spans="2:13">
      <c r="B2" s="5"/>
      <c r="C2" s="3" t="s">
        <v>524</v>
      </c>
      <c r="D2" s="3" t="s">
        <v>187</v>
      </c>
      <c r="E2" s="3" t="s">
        <v>188</v>
      </c>
      <c r="F2" s="3" t="s">
        <v>525</v>
      </c>
      <c r="G2" s="3" t="s">
        <v>526</v>
      </c>
      <c r="H2" s="3" t="s">
        <v>229</v>
      </c>
    </row>
    <row r="3" spans="2:13">
      <c r="B3" s="1" t="s">
        <v>527</v>
      </c>
      <c r="H3" s="2"/>
    </row>
    <row r="4" spans="2:13">
      <c r="B4" t="s">
        <v>528</v>
      </c>
      <c r="C4" s="12"/>
      <c r="D4" s="13"/>
      <c r="E4" s="13"/>
      <c r="F4" s="14"/>
      <c r="G4" s="14"/>
      <c r="H4" s="9">
        <f>SUM(C4:E4)</f>
        <v>0</v>
      </c>
      <c r="I4" s="10" t="s">
        <v>529</v>
      </c>
    </row>
    <row r="5" spans="2:13">
      <c r="C5" s="7"/>
      <c r="D5" s="9"/>
      <c r="E5" s="9"/>
      <c r="F5" s="4"/>
      <c r="G5" s="4"/>
      <c r="H5" s="9"/>
    </row>
    <row r="6" spans="2:13">
      <c r="B6" s="1" t="s">
        <v>530</v>
      </c>
    </row>
    <row r="7" spans="2:13">
      <c r="B7" t="s">
        <v>492</v>
      </c>
      <c r="C7" s="15">
        <v>3037</v>
      </c>
      <c r="D7" s="15">
        <v>2404.86</v>
      </c>
      <c r="E7" s="15">
        <v>346.72</v>
      </c>
      <c r="F7" s="15">
        <v>0.02</v>
      </c>
      <c r="G7" s="15">
        <v>616.25</v>
      </c>
      <c r="H7" s="9">
        <f>SUM(C7:G7)</f>
        <v>6404.8500000000013</v>
      </c>
    </row>
    <row r="8" spans="2:13">
      <c r="B8" t="s">
        <v>489</v>
      </c>
      <c r="C8" s="15">
        <v>1209</v>
      </c>
      <c r="D8" s="15">
        <v>3684.79</v>
      </c>
      <c r="E8" s="15">
        <v>1070.4100000000001</v>
      </c>
      <c r="F8" s="15">
        <v>3.6</v>
      </c>
      <c r="G8" s="15">
        <v>31277</v>
      </c>
      <c r="H8" s="9">
        <f>SUM(C8:G8)</f>
        <v>37244.800000000003</v>
      </c>
    </row>
    <row r="9" spans="2:13">
      <c r="B9" t="s">
        <v>229</v>
      </c>
      <c r="C9" s="16">
        <f>SUM(C7:C8)</f>
        <v>4246</v>
      </c>
      <c r="D9" s="16">
        <f t="shared" ref="D9:F9" si="0">SUM(D7:D8)</f>
        <v>6089.65</v>
      </c>
      <c r="E9" s="16">
        <f>SUM(E7:E8)</f>
        <v>1417.13</v>
      </c>
      <c r="F9" s="16">
        <f t="shared" si="0"/>
        <v>3.62</v>
      </c>
      <c r="G9" s="16">
        <f>SUM(G7:G8)</f>
        <v>31893.25</v>
      </c>
      <c r="H9" s="9">
        <f>SUM(C9:G9)</f>
        <v>43649.65</v>
      </c>
    </row>
    <row r="10" spans="2:13">
      <c r="C10" s="16"/>
      <c r="D10" s="16"/>
      <c r="E10" s="16"/>
      <c r="F10" s="16"/>
      <c r="G10" s="6"/>
      <c r="M10" t="s">
        <v>531</v>
      </c>
    </row>
    <row r="11" spans="2:13">
      <c r="B11" s="1" t="s">
        <v>532</v>
      </c>
      <c r="C11" s="16"/>
      <c r="D11" s="6"/>
      <c r="E11" s="16"/>
      <c r="F11" s="16"/>
      <c r="G11" s="6"/>
      <c r="I11" s="10" t="s">
        <v>533</v>
      </c>
      <c r="M11" t="s">
        <v>530</v>
      </c>
    </row>
    <row r="12" spans="2:13">
      <c r="B12" s="18" t="s">
        <v>492</v>
      </c>
      <c r="C12" s="17">
        <v>2589.1799999999998</v>
      </c>
      <c r="D12" s="17">
        <v>1646.85</v>
      </c>
      <c r="E12" s="17">
        <v>0</v>
      </c>
      <c r="F12" s="16">
        <v>0</v>
      </c>
      <c r="G12" s="17">
        <v>0</v>
      </c>
      <c r="H12" s="6">
        <f>SUM(C12:G12)</f>
        <v>4236.03</v>
      </c>
      <c r="M12" t="s">
        <v>534</v>
      </c>
    </row>
    <row r="13" spans="2:13">
      <c r="B13" s="18" t="s">
        <v>489</v>
      </c>
      <c r="C13" s="17">
        <v>35.450000000000003</v>
      </c>
      <c r="D13" s="17">
        <v>2093.89</v>
      </c>
      <c r="E13" s="17">
        <v>834.09</v>
      </c>
      <c r="F13" s="16">
        <v>0</v>
      </c>
      <c r="G13" s="17">
        <v>310</v>
      </c>
      <c r="H13" s="6">
        <f>SUM(C13:G13)</f>
        <v>3273.43</v>
      </c>
    </row>
    <row r="14" spans="2:13">
      <c r="B14" s="18" t="s">
        <v>229</v>
      </c>
      <c r="C14" s="16">
        <f>SUM(C12:C13)</f>
        <v>2624.6299999999997</v>
      </c>
      <c r="D14" s="16">
        <f t="shared" ref="D14:G14" si="1">SUM(D12:D13)</f>
        <v>3740.74</v>
      </c>
      <c r="E14" s="16">
        <f t="shared" si="1"/>
        <v>834.09</v>
      </c>
      <c r="F14" s="16">
        <f t="shared" si="1"/>
        <v>0</v>
      </c>
      <c r="G14" s="16">
        <f t="shared" si="1"/>
        <v>310</v>
      </c>
      <c r="H14" s="16">
        <f>SUM(H12:H13)</f>
        <v>7509.4599999999991</v>
      </c>
    </row>
    <row r="15" spans="2:13">
      <c r="B15" s="1"/>
      <c r="C15" s="16"/>
      <c r="D15" s="6"/>
      <c r="E15" s="16"/>
      <c r="F15" s="16"/>
      <c r="G15" s="6"/>
    </row>
    <row r="16" spans="2:13">
      <c r="B16" t="s">
        <v>492</v>
      </c>
      <c r="C16" s="16"/>
      <c r="D16" s="6"/>
      <c r="E16" s="16"/>
      <c r="F16" s="16"/>
      <c r="G16" s="6"/>
    </row>
    <row r="17" spans="2:16">
      <c r="B17" s="19" t="s">
        <v>504</v>
      </c>
      <c r="C17" s="9">
        <v>0</v>
      </c>
      <c r="D17" s="9">
        <v>0</v>
      </c>
      <c r="E17" s="11">
        <v>0</v>
      </c>
      <c r="F17" s="11">
        <v>0</v>
      </c>
      <c r="G17" s="11">
        <v>0</v>
      </c>
      <c r="H17" s="9">
        <f>SUM(C17:G17)</f>
        <v>0</v>
      </c>
    </row>
    <row r="18" spans="2:16">
      <c r="B18" s="8" t="s">
        <v>505</v>
      </c>
      <c r="C18" s="17">
        <v>2588.6</v>
      </c>
      <c r="D18" s="17">
        <v>1646.85</v>
      </c>
      <c r="E18" s="16">
        <v>0</v>
      </c>
      <c r="F18" s="16">
        <v>0</v>
      </c>
      <c r="G18" s="16">
        <v>0</v>
      </c>
      <c r="H18" s="9">
        <f>SUM(C18:G18)</f>
        <v>4235.45</v>
      </c>
      <c r="N18" t="s">
        <v>535</v>
      </c>
      <c r="O18" t="s">
        <v>536</v>
      </c>
    </row>
    <row r="19" spans="2:16">
      <c r="B19" s="8" t="s">
        <v>506</v>
      </c>
      <c r="C19" s="17">
        <v>0.57999999999999996</v>
      </c>
      <c r="D19" s="6">
        <v>0</v>
      </c>
      <c r="E19" s="16">
        <v>0</v>
      </c>
      <c r="F19" s="16">
        <v>0</v>
      </c>
      <c r="G19" s="16">
        <v>0</v>
      </c>
      <c r="H19" s="9">
        <f>SUM(C19:G19)</f>
        <v>0.57999999999999996</v>
      </c>
      <c r="M19" t="s">
        <v>492</v>
      </c>
      <c r="N19" s="6">
        <f>H12</f>
        <v>4236.03</v>
      </c>
      <c r="O19">
        <f>H30</f>
        <v>18130.32</v>
      </c>
      <c r="P19" s="6">
        <f>SUM(N19:O19)</f>
        <v>22366.35</v>
      </c>
    </row>
    <row r="20" spans="2:16">
      <c r="B20" t="s">
        <v>489</v>
      </c>
      <c r="C20" s="16"/>
      <c r="D20" s="6"/>
      <c r="E20" s="16"/>
      <c r="F20" s="16"/>
      <c r="G20" s="6"/>
      <c r="M20" t="s">
        <v>489</v>
      </c>
      <c r="N20" s="6">
        <f>H13</f>
        <v>3273.43</v>
      </c>
      <c r="O20">
        <f>H31</f>
        <v>29134.2</v>
      </c>
      <c r="P20" s="6">
        <f>SUM(N20:O20)</f>
        <v>32407.63</v>
      </c>
    </row>
    <row r="21" spans="2:16">
      <c r="B21" s="8" t="s">
        <v>504</v>
      </c>
      <c r="C21" s="16">
        <v>0</v>
      </c>
      <c r="D21" s="17">
        <v>372.19</v>
      </c>
      <c r="E21" s="16">
        <v>0</v>
      </c>
      <c r="F21" s="16">
        <v>0</v>
      </c>
      <c r="G21" s="16">
        <v>0</v>
      </c>
      <c r="J21" s="6">
        <f>SUM(C14,C32)</f>
        <v>4245.91</v>
      </c>
      <c r="N21" s="6">
        <f>SUM(N19:N20)</f>
        <v>7509.4599999999991</v>
      </c>
      <c r="O21" s="6">
        <f t="shared" ref="O21:P21" si="2">SUM(O19:O20)</f>
        <v>47264.520000000004</v>
      </c>
      <c r="P21" s="6">
        <f t="shared" si="2"/>
        <v>54773.979999999996</v>
      </c>
    </row>
    <row r="22" spans="2:16">
      <c r="B22" s="8" t="s">
        <v>505</v>
      </c>
      <c r="C22" s="17">
        <v>35.450000000000003</v>
      </c>
      <c r="D22" s="17">
        <v>1721.7</v>
      </c>
      <c r="E22" s="17">
        <v>834.09</v>
      </c>
      <c r="F22" s="16">
        <v>0</v>
      </c>
      <c r="G22" s="17">
        <v>310</v>
      </c>
      <c r="H22" s="9">
        <f>SUM(C22:G22)</f>
        <v>2901.2400000000002</v>
      </c>
    </row>
    <row r="23" spans="2:16" ht="13.5" thickBot="1">
      <c r="B23" s="8" t="s">
        <v>506</v>
      </c>
      <c r="C23" s="16">
        <v>0</v>
      </c>
      <c r="D23" s="6">
        <v>0</v>
      </c>
      <c r="E23" s="16">
        <v>0</v>
      </c>
      <c r="F23" s="16">
        <v>0</v>
      </c>
      <c r="G23" s="16">
        <v>0</v>
      </c>
      <c r="H23" s="9">
        <f>SUM(C23:G23)</f>
        <v>0</v>
      </c>
    </row>
    <row r="24" spans="2:16" ht="13.5" thickBot="1">
      <c r="B24" t="s">
        <v>507</v>
      </c>
      <c r="C24" s="16"/>
      <c r="D24" s="6"/>
      <c r="E24" s="16"/>
      <c r="F24" s="16"/>
      <c r="G24" s="6"/>
      <c r="M24" s="23">
        <v>6405</v>
      </c>
      <c r="N24" s="23">
        <v>10492</v>
      </c>
      <c r="O24" s="23">
        <v>52122</v>
      </c>
    </row>
    <row r="25" spans="2:16" ht="13.5" thickBot="1">
      <c r="B25" s="8" t="s">
        <v>504</v>
      </c>
      <c r="C25" s="16">
        <f>SUM(C17,C21)</f>
        <v>0</v>
      </c>
      <c r="D25" s="16">
        <f t="shared" ref="D25:G26" si="3">SUM(D17,D21)</f>
        <v>372.19</v>
      </c>
      <c r="E25" s="16">
        <f t="shared" si="3"/>
        <v>0</v>
      </c>
      <c r="F25" s="16">
        <f t="shared" si="3"/>
        <v>0</v>
      </c>
      <c r="G25" s="16">
        <f t="shared" si="3"/>
        <v>0</v>
      </c>
      <c r="H25" s="9">
        <f>SUM(C25:G25)</f>
        <v>372.19</v>
      </c>
      <c r="M25" s="24">
        <v>37245</v>
      </c>
      <c r="N25" s="24">
        <v>6253</v>
      </c>
      <c r="O25" s="24">
        <v>8711</v>
      </c>
    </row>
    <row r="26" spans="2:16">
      <c r="B26" s="8" t="s">
        <v>505</v>
      </c>
      <c r="C26" s="16">
        <f>SUM(C18,C22)</f>
        <v>2624.0499999999997</v>
      </c>
      <c r="D26" s="16">
        <f>SUM(D18,D22)</f>
        <v>3368.55</v>
      </c>
      <c r="E26" s="16">
        <f t="shared" si="3"/>
        <v>834.09</v>
      </c>
      <c r="F26" s="16">
        <v>0</v>
      </c>
      <c r="G26" s="16">
        <v>0</v>
      </c>
      <c r="H26" s="9">
        <f>SUM(C26:G26)</f>
        <v>6826.6900000000005</v>
      </c>
      <c r="M26" s="6">
        <f>SUM(M24:M25)</f>
        <v>43650</v>
      </c>
      <c r="N26" s="6">
        <f t="shared" ref="N26:O26" si="4">SUM(N24:N25)</f>
        <v>16745</v>
      </c>
      <c r="O26" s="6">
        <f t="shared" si="4"/>
        <v>60833</v>
      </c>
    </row>
    <row r="27" spans="2:16">
      <c r="B27" s="8" t="s">
        <v>506</v>
      </c>
      <c r="C27" s="16">
        <f>SUM(C19,C23)</f>
        <v>0.57999999999999996</v>
      </c>
      <c r="D27" s="16">
        <f t="shared" ref="D27:E27" si="5">SUM(D19,D23)</f>
        <v>0</v>
      </c>
      <c r="E27" s="16">
        <f t="shared" si="5"/>
        <v>0</v>
      </c>
      <c r="F27" s="16">
        <v>0</v>
      </c>
      <c r="G27" s="16">
        <v>0</v>
      </c>
      <c r="H27" s="9">
        <f>SUM(C27:G27)</f>
        <v>0.57999999999999996</v>
      </c>
    </row>
    <row r="28" spans="2:16">
      <c r="C28" s="6"/>
      <c r="D28" s="6"/>
      <c r="E28" s="6"/>
      <c r="F28" s="6"/>
      <c r="G28" s="6"/>
    </row>
    <row r="29" spans="2:16">
      <c r="B29" s="1" t="s">
        <v>534</v>
      </c>
      <c r="C29" s="6"/>
      <c r="D29" s="6"/>
      <c r="E29" s="6"/>
      <c r="F29" s="6"/>
      <c r="G29" s="6"/>
    </row>
    <row r="30" spans="2:16">
      <c r="B30" s="18" t="s">
        <v>492</v>
      </c>
      <c r="C30" s="20">
        <v>447.96</v>
      </c>
      <c r="D30" s="20">
        <v>2327.37</v>
      </c>
      <c r="E30" s="20">
        <v>14738.73</v>
      </c>
      <c r="F30" s="20">
        <v>0.02</v>
      </c>
      <c r="G30" s="20">
        <v>616.24</v>
      </c>
      <c r="H30" s="6">
        <f>SUM(C30:G30)</f>
        <v>18130.32</v>
      </c>
    </row>
    <row r="31" spans="2:16">
      <c r="B31" s="18" t="s">
        <v>489</v>
      </c>
      <c r="C31" s="20">
        <v>1173.32</v>
      </c>
      <c r="D31" s="20">
        <v>1590.9</v>
      </c>
      <c r="E31" s="20">
        <v>236.32</v>
      </c>
      <c r="F31" s="20">
        <v>1.66</v>
      </c>
      <c r="G31" s="21">
        <v>26132</v>
      </c>
      <c r="H31" s="6">
        <f>SUM(C31:G31)</f>
        <v>29134.2</v>
      </c>
      <c r="L31" s="6"/>
    </row>
    <row r="32" spans="2:16">
      <c r="B32" s="18" t="s">
        <v>229</v>
      </c>
      <c r="C32" s="6">
        <f>SUM(C30:C31)</f>
        <v>1621.28</v>
      </c>
      <c r="D32" s="6">
        <f t="shared" ref="D32:H32" si="6">SUM(D30:D31)</f>
        <v>3918.27</v>
      </c>
      <c r="E32" s="6">
        <f t="shared" si="6"/>
        <v>14975.05</v>
      </c>
      <c r="F32" s="6">
        <f t="shared" si="6"/>
        <v>1.68</v>
      </c>
      <c r="G32" s="6">
        <f t="shared" si="6"/>
        <v>26748.240000000002</v>
      </c>
      <c r="H32" s="6">
        <f t="shared" si="6"/>
        <v>47264.520000000004</v>
      </c>
      <c r="J32" s="6"/>
      <c r="L32" s="6"/>
    </row>
    <row r="33" spans="2:8">
      <c r="B33" s="1"/>
      <c r="C33" s="6"/>
      <c r="D33" s="6"/>
      <c r="E33" s="6"/>
      <c r="F33" s="6"/>
      <c r="G33" s="6"/>
    </row>
    <row r="34" spans="2:8">
      <c r="B34" t="s">
        <v>492</v>
      </c>
      <c r="C34" s="16"/>
      <c r="D34" s="6"/>
      <c r="E34" s="16"/>
      <c r="F34" s="16"/>
      <c r="G34" s="6"/>
    </row>
    <row r="35" spans="2:8">
      <c r="B35" t="s">
        <v>514</v>
      </c>
      <c r="C35" s="17">
        <v>0</v>
      </c>
      <c r="D35" s="17">
        <v>1969.37</v>
      </c>
      <c r="E35" s="17">
        <v>72.08</v>
      </c>
      <c r="F35" s="9">
        <v>0</v>
      </c>
      <c r="G35" s="9">
        <v>0</v>
      </c>
      <c r="H35" s="9">
        <f>SUM(C35:G35)</f>
        <v>2041.4499999999998</v>
      </c>
    </row>
    <row r="36" spans="2:8">
      <c r="B36" s="8" t="s">
        <v>515</v>
      </c>
      <c r="C36" s="17">
        <v>447.96</v>
      </c>
      <c r="D36" s="17">
        <v>354.84</v>
      </c>
      <c r="E36" s="9">
        <v>0</v>
      </c>
      <c r="F36" s="9">
        <v>0</v>
      </c>
      <c r="G36" s="9">
        <v>0</v>
      </c>
      <c r="H36" s="9">
        <f>SUM(C36:G36)</f>
        <v>802.8</v>
      </c>
    </row>
    <row r="37" spans="2:8">
      <c r="B37" s="8" t="s">
        <v>516</v>
      </c>
      <c r="C37" s="9">
        <v>0</v>
      </c>
      <c r="D37" s="9">
        <v>0</v>
      </c>
      <c r="E37" s="9">
        <v>0</v>
      </c>
      <c r="F37" s="9">
        <v>0</v>
      </c>
      <c r="G37" s="9">
        <v>0</v>
      </c>
      <c r="H37" s="9">
        <f>SUM(C37:G37)</f>
        <v>0</v>
      </c>
    </row>
    <row r="38" spans="2:8">
      <c r="B38" s="8" t="s">
        <v>517</v>
      </c>
      <c r="C38" s="17"/>
      <c r="D38" s="17">
        <v>3.16</v>
      </c>
      <c r="E38" s="15">
        <v>14666.65</v>
      </c>
      <c r="F38" s="17">
        <v>0.02</v>
      </c>
      <c r="G38" s="17">
        <v>616.24</v>
      </c>
      <c r="H38" s="9">
        <f>SUM(C38:G38)</f>
        <v>15286.07</v>
      </c>
    </row>
    <row r="39" spans="2:8">
      <c r="B39" t="s">
        <v>489</v>
      </c>
      <c r="C39" s="16"/>
      <c r="D39" s="6"/>
      <c r="E39" s="16"/>
      <c r="F39" s="16"/>
      <c r="G39" s="6"/>
    </row>
    <row r="40" spans="2:8">
      <c r="B40" t="s">
        <v>514</v>
      </c>
      <c r="C40" s="9">
        <v>0</v>
      </c>
      <c r="D40" s="9">
        <v>0</v>
      </c>
      <c r="E40" s="9">
        <v>0</v>
      </c>
      <c r="F40" s="9">
        <v>0</v>
      </c>
      <c r="G40" s="9">
        <v>0</v>
      </c>
      <c r="H40" s="9">
        <f>SUM(C40:G40)</f>
        <v>0</v>
      </c>
    </row>
    <row r="41" spans="2:8">
      <c r="B41" s="8" t="s">
        <v>515</v>
      </c>
      <c r="C41" s="9">
        <v>0</v>
      </c>
      <c r="D41" s="9">
        <v>0</v>
      </c>
      <c r="E41" s="9">
        <v>0</v>
      </c>
      <c r="F41" s="9">
        <v>1.66</v>
      </c>
      <c r="G41" s="9">
        <v>0</v>
      </c>
      <c r="H41" s="9">
        <f>SUM(C41:G41)</f>
        <v>1.66</v>
      </c>
    </row>
    <row r="42" spans="2:8">
      <c r="B42" s="8" t="s">
        <v>516</v>
      </c>
      <c r="C42" s="17">
        <v>1173.32</v>
      </c>
      <c r="D42" s="17">
        <v>1590.9</v>
      </c>
      <c r="E42" s="17">
        <v>236.32</v>
      </c>
      <c r="F42" s="17">
        <v>0</v>
      </c>
      <c r="G42" s="15">
        <v>6969</v>
      </c>
      <c r="H42" s="9">
        <f>SUM(C42:G42)</f>
        <v>9969.5400000000009</v>
      </c>
    </row>
    <row r="43" spans="2:8">
      <c r="B43" s="8" t="s">
        <v>517</v>
      </c>
      <c r="C43" s="9">
        <v>0</v>
      </c>
      <c r="D43" s="9">
        <v>0</v>
      </c>
      <c r="E43" s="9">
        <v>0</v>
      </c>
      <c r="F43" s="9">
        <v>0</v>
      </c>
      <c r="G43" s="15">
        <v>19163</v>
      </c>
      <c r="H43" s="9">
        <f>SUM(C43:G43)</f>
        <v>19163</v>
      </c>
    </row>
    <row r="44" spans="2:8">
      <c r="B44" t="s">
        <v>519</v>
      </c>
      <c r="C44" s="16"/>
      <c r="D44" s="6"/>
      <c r="E44" s="16"/>
      <c r="F44" s="16"/>
      <c r="G44" s="16"/>
    </row>
    <row r="45" spans="2:8">
      <c r="B45" s="8" t="s">
        <v>520</v>
      </c>
      <c r="C45" s="9">
        <f>SUM(C35,C40)</f>
        <v>0</v>
      </c>
      <c r="D45" s="16">
        <f t="shared" ref="D45:H48" si="7">SUM(D35,D40)</f>
        <v>1969.37</v>
      </c>
      <c r="E45" s="16">
        <f t="shared" si="7"/>
        <v>72.08</v>
      </c>
      <c r="F45" s="9">
        <f t="shared" si="7"/>
        <v>0</v>
      </c>
      <c r="G45" s="9">
        <f t="shared" si="7"/>
        <v>0</v>
      </c>
      <c r="H45" s="7">
        <f t="shared" si="7"/>
        <v>2041.4499999999998</v>
      </c>
    </row>
    <row r="46" spans="2:8">
      <c r="B46" s="8" t="s">
        <v>515</v>
      </c>
      <c r="C46" s="16">
        <f>SUM(C36,C41)</f>
        <v>447.96</v>
      </c>
      <c r="D46" s="16">
        <f t="shared" si="7"/>
        <v>354.84</v>
      </c>
      <c r="E46" s="9">
        <f t="shared" si="7"/>
        <v>0</v>
      </c>
      <c r="F46" s="16">
        <f t="shared" si="7"/>
        <v>1.66</v>
      </c>
      <c r="G46" s="9">
        <f t="shared" si="7"/>
        <v>0</v>
      </c>
      <c r="H46" s="7">
        <f t="shared" si="7"/>
        <v>804.45999999999992</v>
      </c>
    </row>
    <row r="47" spans="2:8">
      <c r="B47" s="8" t="s">
        <v>516</v>
      </c>
      <c r="C47" s="16">
        <f>SUM(C37,C42)</f>
        <v>1173.32</v>
      </c>
      <c r="D47" s="16">
        <f t="shared" si="7"/>
        <v>1590.9</v>
      </c>
      <c r="E47" s="16">
        <f t="shared" si="7"/>
        <v>236.32</v>
      </c>
      <c r="F47" s="9">
        <f t="shared" si="7"/>
        <v>0</v>
      </c>
      <c r="G47" s="16">
        <f t="shared" si="7"/>
        <v>6969</v>
      </c>
      <c r="H47" s="9">
        <f>SUM(C47:G47)</f>
        <v>9969.5400000000009</v>
      </c>
    </row>
    <row r="48" spans="2:8">
      <c r="B48" s="8" t="s">
        <v>517</v>
      </c>
      <c r="C48" s="9">
        <f>SUM(C38,C43)</f>
        <v>0</v>
      </c>
      <c r="D48" s="16">
        <f t="shared" si="7"/>
        <v>3.16</v>
      </c>
      <c r="E48" s="16">
        <f t="shared" si="7"/>
        <v>14666.65</v>
      </c>
      <c r="F48" s="9">
        <f t="shared" si="7"/>
        <v>0.02</v>
      </c>
      <c r="G48" s="16">
        <f t="shared" si="7"/>
        <v>19779.240000000002</v>
      </c>
      <c r="H48" s="9">
        <f>SUM(C48:G48)</f>
        <v>34449.07</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663C-2E0F-4EBA-B8DA-851CF8F303EF}">
  <sheetPr codeName="Sheet2">
    <tabColor rgb="FFB94F2A"/>
  </sheetPr>
  <dimension ref="A1:DA774"/>
  <sheetViews>
    <sheetView tabSelected="1" zoomScale="110" zoomScaleNormal="110" workbookViewId="0">
      <pane xSplit="2" ySplit="10" topLeftCell="C26" activePane="bottomRight" state="frozen"/>
      <selection pane="bottomRight" activeCell="B35" sqref="B35"/>
      <selection pane="bottomLeft" activeCell="H21" sqref="H21"/>
      <selection pane="topRight" activeCell="H21" sqref="H21"/>
    </sheetView>
  </sheetViews>
  <sheetFormatPr defaultColWidth="8.85546875" defaultRowHeight="12.75"/>
  <cols>
    <col min="1" max="1" width="1.42578125" style="29" customWidth="1"/>
    <col min="2" max="2" width="57.42578125" style="38" customWidth="1"/>
    <col min="3" max="3" width="20.5703125" style="37" customWidth="1"/>
    <col min="4" max="4" width="25.5703125" style="37" customWidth="1"/>
    <col min="5" max="5" width="8.85546875" style="29"/>
  </cols>
  <sheetData>
    <row r="1" spans="1:105" s="29" customFormat="1">
      <c r="B1" s="30"/>
      <c r="C1" s="31"/>
      <c r="D1" s="31"/>
    </row>
    <row r="2" spans="1:105" s="29" customFormat="1">
      <c r="B2" s="30"/>
      <c r="C2" s="31"/>
      <c r="D2" s="31"/>
    </row>
    <row r="3" spans="1:105" s="29" customFormat="1" ht="24" customHeight="1">
      <c r="B3" s="30"/>
      <c r="C3" s="31"/>
      <c r="D3" s="31"/>
    </row>
    <row r="4" spans="1:105" s="29" customFormat="1" ht="23.25">
      <c r="B4" s="451" t="s">
        <v>78</v>
      </c>
      <c r="C4" s="451"/>
      <c r="D4" s="451"/>
    </row>
    <row r="5" spans="1:105" s="29" customFormat="1">
      <c r="B5" s="30"/>
      <c r="C5" s="31"/>
      <c r="D5" s="31"/>
    </row>
    <row r="6" spans="1:105" ht="34.5" customHeight="1">
      <c r="B6" s="453" t="s">
        <v>79</v>
      </c>
      <c r="C6" s="453"/>
      <c r="D6" s="453"/>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row>
    <row r="7" spans="1:105" ht="47.25" customHeight="1">
      <c r="B7" s="453"/>
      <c r="C7" s="453"/>
      <c r="D7" s="453"/>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row>
    <row r="8" spans="1:105" ht="17.100000000000001" customHeight="1">
      <c r="B8" s="35" t="s">
        <v>80</v>
      </c>
      <c r="C8" s="31"/>
      <c r="D8" s="31"/>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row>
    <row r="9" spans="1:105" ht="9" customHeight="1">
      <c r="B9" s="30"/>
      <c r="C9" s="31"/>
      <c r="D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row>
    <row r="10" spans="1:105" s="33" customFormat="1" ht="18" customHeight="1">
      <c r="A10" s="32"/>
      <c r="B10" s="36" t="s">
        <v>81</v>
      </c>
      <c r="C10" s="36" t="s">
        <v>82</v>
      </c>
      <c r="D10" s="36" t="s">
        <v>83</v>
      </c>
      <c r="E10" s="32"/>
      <c r="F10" s="32"/>
      <c r="G10" s="32"/>
      <c r="H10" s="6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row>
    <row r="11" spans="1:105" s="33" customFormat="1" ht="18" customHeight="1">
      <c r="A11" s="32"/>
      <c r="B11" s="58" t="s">
        <v>84</v>
      </c>
      <c r="C11" s="58"/>
      <c r="D11" s="58"/>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row>
    <row r="12" spans="1:105" s="33" customFormat="1" ht="18" customHeight="1">
      <c r="A12" s="32"/>
      <c r="B12" s="51" t="s">
        <v>85</v>
      </c>
      <c r="C12" s="40" t="s">
        <v>86</v>
      </c>
      <c r="D12" s="41"/>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row>
    <row r="13" spans="1:105" s="33" customFormat="1" ht="18" customHeight="1">
      <c r="A13" s="32"/>
      <c r="B13" s="51" t="s">
        <v>87</v>
      </c>
      <c r="C13" s="55" t="s">
        <v>88</v>
      </c>
      <c r="D13" s="41"/>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row>
    <row r="14" spans="1:105" s="33" customFormat="1" ht="18" customHeight="1">
      <c r="A14" s="32"/>
      <c r="B14" s="51" t="s">
        <v>89</v>
      </c>
      <c r="C14" s="55"/>
      <c r="D14" s="41"/>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row>
    <row r="15" spans="1:105" s="33" customFormat="1" ht="18" customHeight="1">
      <c r="A15" s="32"/>
      <c r="B15" s="51" t="s">
        <v>90</v>
      </c>
      <c r="C15" s="45" t="s">
        <v>91</v>
      </c>
      <c r="D15" s="41"/>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row>
    <row r="16" spans="1:105" s="33" customFormat="1" ht="18" customHeight="1">
      <c r="A16" s="32"/>
      <c r="B16" s="51" t="s">
        <v>92</v>
      </c>
      <c r="C16" s="42" t="s">
        <v>93</v>
      </c>
      <c r="D16" s="43"/>
      <c r="E16" s="32"/>
      <c r="F16" s="31"/>
      <c r="G16" s="5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row>
    <row r="17" spans="1:105" s="33" customFormat="1" ht="18" customHeight="1">
      <c r="A17" s="32"/>
      <c r="B17" s="452" t="s">
        <v>94</v>
      </c>
      <c r="C17" s="452"/>
      <c r="D17" s="45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row>
    <row r="18" spans="1:105" s="33" customFormat="1" ht="18" customHeight="1">
      <c r="A18" s="32"/>
      <c r="B18" s="48" t="s">
        <v>95</v>
      </c>
      <c r="C18" s="44" t="s">
        <v>96</v>
      </c>
      <c r="D18" s="43"/>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row>
    <row r="19" spans="1:105" s="33" customFormat="1" ht="18" customHeight="1">
      <c r="A19" s="32"/>
      <c r="B19" s="48" t="s">
        <v>97</v>
      </c>
      <c r="C19" s="44" t="s">
        <v>96</v>
      </c>
      <c r="D19" s="43"/>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row>
    <row r="20" spans="1:105" s="33" customFormat="1" ht="18" customHeight="1">
      <c r="A20" s="32"/>
      <c r="B20" s="48" t="s">
        <v>98</v>
      </c>
      <c r="C20" s="44" t="s">
        <v>99</v>
      </c>
      <c r="D20" s="43"/>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row>
    <row r="21" spans="1:105" s="33" customFormat="1" ht="18" customHeight="1">
      <c r="A21" s="39"/>
      <c r="B21" s="50" t="s">
        <v>100</v>
      </c>
      <c r="C21" s="44"/>
      <c r="D21" s="43"/>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row>
    <row r="22" spans="1:105" s="33" customFormat="1" ht="18" customHeight="1">
      <c r="A22" s="32"/>
      <c r="B22" s="48" t="s">
        <v>101</v>
      </c>
      <c r="C22" s="42" t="s">
        <v>102</v>
      </c>
      <c r="D22" s="43"/>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row>
    <row r="23" spans="1:105" s="33" customFormat="1" ht="18" customHeight="1">
      <c r="A23" s="32"/>
      <c r="B23" s="48" t="s">
        <v>103</v>
      </c>
      <c r="C23" s="44"/>
      <c r="D23" s="41" t="s">
        <v>104</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row>
    <row r="24" spans="1:105" s="33" customFormat="1" ht="18" customHeight="1">
      <c r="A24" s="32"/>
      <c r="B24" s="58" t="s">
        <v>105</v>
      </c>
      <c r="C24" s="58"/>
      <c r="D24" s="58"/>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row>
    <row r="25" spans="1:105" s="33" customFormat="1" ht="18" customHeight="1">
      <c r="A25" s="32"/>
      <c r="B25" s="48" t="s">
        <v>106</v>
      </c>
      <c r="C25" s="44" t="s">
        <v>107</v>
      </c>
      <c r="D25" s="42" t="s">
        <v>108</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row>
    <row r="26" spans="1:105" s="33" customFormat="1" ht="18" customHeight="1">
      <c r="A26" s="32"/>
      <c r="B26" s="452" t="s">
        <v>109</v>
      </c>
      <c r="C26" s="452"/>
      <c r="D26" s="45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row>
    <row r="27" spans="1:105" s="33" customFormat="1" ht="18" customHeight="1">
      <c r="A27" s="32"/>
      <c r="B27" s="49" t="s">
        <v>110</v>
      </c>
      <c r="C27" s="44" t="s">
        <v>111</v>
      </c>
      <c r="D27" s="43"/>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row>
    <row r="28" spans="1:105" s="33" customFormat="1" ht="18" customHeight="1">
      <c r="A28" s="32"/>
      <c r="B28" s="49" t="s">
        <v>112</v>
      </c>
      <c r="C28" s="44" t="s">
        <v>113</v>
      </c>
      <c r="D28" s="42" t="s">
        <v>114</v>
      </c>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row>
    <row r="29" spans="1:105" s="33" customFormat="1" ht="29.25" customHeight="1">
      <c r="A29" s="32"/>
      <c r="B29" s="48" t="s">
        <v>115</v>
      </c>
      <c r="C29" s="44" t="s">
        <v>111</v>
      </c>
      <c r="D29" s="43"/>
      <c r="E29" s="32"/>
      <c r="F29" s="454"/>
      <c r="G29" s="454"/>
      <c r="H29" s="454"/>
      <c r="I29" s="454"/>
      <c r="J29" s="454"/>
      <c r="K29" s="454"/>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row>
    <row r="30" spans="1:105" s="33" customFormat="1" ht="29.25" customHeight="1">
      <c r="A30" s="32"/>
      <c r="B30" s="48" t="s">
        <v>116</v>
      </c>
      <c r="C30" s="44" t="s">
        <v>117</v>
      </c>
      <c r="D30" s="43"/>
      <c r="E30" s="32"/>
      <c r="F30" s="59"/>
      <c r="G30" s="59"/>
      <c r="H30" s="59"/>
      <c r="I30" s="59"/>
      <c r="J30" s="59"/>
      <c r="K30" s="59"/>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row>
    <row r="31" spans="1:105" s="33" customFormat="1" ht="29.25" customHeight="1">
      <c r="A31" s="32"/>
      <c r="B31" s="48" t="s">
        <v>118</v>
      </c>
      <c r="C31" s="46" t="s">
        <v>119</v>
      </c>
      <c r="D31" s="46" t="s">
        <v>120</v>
      </c>
      <c r="E31" s="32"/>
      <c r="F31" s="59"/>
      <c r="G31" s="59"/>
      <c r="H31" s="59"/>
      <c r="I31" s="59"/>
      <c r="J31" s="59"/>
      <c r="K31" s="59"/>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row>
    <row r="32" spans="1:105" s="33" customFormat="1" ht="18" customHeight="1">
      <c r="A32" s="32"/>
      <c r="B32" s="48" t="s">
        <v>121</v>
      </c>
      <c r="C32" s="44" t="s">
        <v>122</v>
      </c>
      <c r="D32" s="43"/>
      <c r="E32" s="32"/>
      <c r="F32" s="449"/>
      <c r="G32" s="449"/>
      <c r="H32" s="449"/>
      <c r="I32" s="449"/>
      <c r="J32" s="449"/>
      <c r="K32" s="449"/>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row>
    <row r="33" spans="1:105" s="33" customFormat="1" ht="18" customHeight="1">
      <c r="A33" s="32"/>
      <c r="B33" s="48" t="s">
        <v>123</v>
      </c>
      <c r="C33" s="44" t="s">
        <v>124</v>
      </c>
      <c r="D33" s="43"/>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row>
    <row r="34" spans="1:105" s="33" customFormat="1" ht="18" customHeight="1">
      <c r="A34" s="32"/>
      <c r="B34" s="48" t="s">
        <v>125</v>
      </c>
      <c r="C34" s="44" t="s">
        <v>126</v>
      </c>
      <c r="D34" s="43"/>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row>
    <row r="35" spans="1:105" s="33" customFormat="1" ht="18" customHeight="1">
      <c r="A35" s="32"/>
      <c r="B35" s="48" t="s">
        <v>127</v>
      </c>
      <c r="C35" s="44" t="s">
        <v>128</v>
      </c>
      <c r="D35" s="43"/>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row>
    <row r="36" spans="1:105" s="33" customFormat="1" ht="18" customHeight="1">
      <c r="A36" s="32"/>
      <c r="B36" s="48" t="s">
        <v>129</v>
      </c>
      <c r="C36" s="44" t="s">
        <v>130</v>
      </c>
      <c r="D36" s="43"/>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row>
    <row r="37" spans="1:105" s="33" customFormat="1" ht="29.25" customHeight="1">
      <c r="A37" s="32"/>
      <c r="B37" s="48" t="s">
        <v>131</v>
      </c>
      <c r="C37" s="44" t="s">
        <v>132</v>
      </c>
      <c r="D37" s="43"/>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row>
    <row r="38" spans="1:105" s="33" customFormat="1" ht="27.75" customHeight="1">
      <c r="A38" s="32"/>
      <c r="B38" s="48" t="s">
        <v>133</v>
      </c>
      <c r="C38" s="44" t="s">
        <v>134</v>
      </c>
      <c r="D38" s="43"/>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row>
    <row r="39" spans="1:105" s="33" customFormat="1" ht="25.5" customHeight="1">
      <c r="A39" s="32"/>
      <c r="B39" s="48" t="s">
        <v>135</v>
      </c>
      <c r="C39" s="56" t="s">
        <v>136</v>
      </c>
      <c r="D39" s="57"/>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row>
    <row r="40" spans="1:105" s="33" customFormat="1" ht="18" customHeight="1">
      <c r="A40" s="32"/>
      <c r="B40" s="58" t="s">
        <v>137</v>
      </c>
      <c r="C40" s="58"/>
      <c r="D40" s="58"/>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row>
    <row r="41" spans="1:105" s="33" customFormat="1" ht="18" customHeight="1">
      <c r="A41" s="32"/>
      <c r="B41" s="48" t="s">
        <v>138</v>
      </c>
      <c r="C41" s="42" t="s">
        <v>139</v>
      </c>
      <c r="D41" s="42" t="s">
        <v>140</v>
      </c>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row>
    <row r="42" spans="1:105" s="33" customFormat="1" ht="18" customHeight="1">
      <c r="A42" s="32"/>
      <c r="B42" s="48" t="s">
        <v>141</v>
      </c>
      <c r="C42" s="42" t="s">
        <v>142</v>
      </c>
      <c r="D42" s="4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row>
    <row r="43" spans="1:105" s="33" customFormat="1" ht="18" customHeight="1">
      <c r="A43" s="32"/>
      <c r="B43" s="48" t="s">
        <v>143</v>
      </c>
      <c r="C43" s="42" t="s">
        <v>144</v>
      </c>
      <c r="D43" s="42" t="s">
        <v>145</v>
      </c>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row>
    <row r="44" spans="1:105" s="33" customFormat="1" ht="18" customHeight="1">
      <c r="A44" s="32"/>
      <c r="B44" s="48" t="s">
        <v>146</v>
      </c>
      <c r="C44" s="42" t="s">
        <v>147</v>
      </c>
      <c r="D44" s="4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row>
    <row r="45" spans="1:105" s="33" customFormat="1" ht="18" customHeight="1">
      <c r="A45" s="32"/>
      <c r="B45" s="48" t="s">
        <v>148</v>
      </c>
      <c r="C45" s="53"/>
      <c r="D45" s="53"/>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row>
    <row r="46" spans="1:105" s="33" customFormat="1" ht="18" customHeight="1">
      <c r="A46" s="32"/>
      <c r="B46" s="48" t="s">
        <v>149</v>
      </c>
      <c r="C46" s="53" t="s">
        <v>150</v>
      </c>
      <c r="D46" s="53" t="s">
        <v>151</v>
      </c>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row>
    <row r="47" spans="1:105" s="33" customFormat="1" ht="18" customHeight="1">
      <c r="A47" s="32"/>
      <c r="B47" s="58" t="s">
        <v>152</v>
      </c>
      <c r="C47" s="58"/>
      <c r="D47" s="58"/>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row>
    <row r="48" spans="1:105" s="33" customFormat="1" ht="30.75" customHeight="1">
      <c r="A48" s="32"/>
      <c r="B48" s="48" t="s">
        <v>153</v>
      </c>
      <c r="C48" s="47" t="s">
        <v>154</v>
      </c>
      <c r="D48" s="47" t="s">
        <v>155</v>
      </c>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row>
    <row r="49" spans="1:105" s="33" customFormat="1" ht="32.25" customHeight="1">
      <c r="A49" s="32"/>
      <c r="B49" s="48" t="s">
        <v>156</v>
      </c>
      <c r="C49" s="47" t="s">
        <v>157</v>
      </c>
      <c r="D49" s="47"/>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row>
    <row r="50" spans="1:105" s="33" customFormat="1" ht="18" customHeight="1">
      <c r="A50" s="32"/>
      <c r="B50" s="48" t="s">
        <v>158</v>
      </c>
      <c r="C50" s="47" t="s">
        <v>157</v>
      </c>
      <c r="D50" s="42" t="s">
        <v>155</v>
      </c>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row>
    <row r="51" spans="1:105" s="33" customFormat="1" ht="18" customHeight="1">
      <c r="A51" s="32"/>
      <c r="B51" s="48" t="s">
        <v>159</v>
      </c>
      <c r="C51" s="47" t="s">
        <v>160</v>
      </c>
      <c r="D51" s="43"/>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row>
    <row r="52" spans="1:105" s="33" customFormat="1" ht="18" customHeight="1">
      <c r="A52" s="32"/>
      <c r="B52" s="48" t="s">
        <v>161</v>
      </c>
      <c r="C52" s="47" t="s">
        <v>160</v>
      </c>
      <c r="D52" s="43"/>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row>
    <row r="53" spans="1:105" s="33" customFormat="1" ht="18" customHeight="1">
      <c r="A53" s="32"/>
      <c r="B53" s="48" t="s">
        <v>162</v>
      </c>
      <c r="C53" s="47" t="s">
        <v>163</v>
      </c>
      <c r="D53" s="42" t="s">
        <v>155</v>
      </c>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row>
    <row r="54" spans="1:105" s="33" customFormat="1" ht="18" customHeight="1">
      <c r="A54" s="32"/>
      <c r="B54" s="48" t="s">
        <v>164</v>
      </c>
      <c r="C54" s="47" t="s">
        <v>160</v>
      </c>
      <c r="D54" s="47" t="s">
        <v>165</v>
      </c>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row>
    <row r="55" spans="1:105" s="33" customFormat="1" ht="18" customHeight="1">
      <c r="A55" s="32"/>
      <c r="B55" s="58" t="s">
        <v>166</v>
      </c>
      <c r="C55" s="58"/>
      <c r="D55" s="58"/>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row>
    <row r="56" spans="1:105" s="33" customFormat="1" ht="29.25" customHeight="1">
      <c r="A56" s="32"/>
      <c r="B56" s="48" t="s">
        <v>167</v>
      </c>
      <c r="C56" s="44" t="s">
        <v>168</v>
      </c>
      <c r="D56" s="4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row>
    <row r="57" spans="1:105" s="33" customFormat="1" ht="18" customHeight="1">
      <c r="A57" s="32"/>
      <c r="B57" s="49" t="s">
        <v>169</v>
      </c>
      <c r="C57" s="44" t="s">
        <v>170</v>
      </c>
      <c r="D57" s="4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row>
    <row r="58" spans="1:105" s="33" customFormat="1" ht="18" customHeight="1">
      <c r="A58" s="32"/>
      <c r="B58" s="58" t="s">
        <v>171</v>
      </c>
      <c r="C58" s="58"/>
      <c r="D58" s="58"/>
      <c r="E58" s="32"/>
      <c r="F58" s="450"/>
      <c r="G58" s="450"/>
      <c r="H58" s="450"/>
      <c r="I58" s="450"/>
      <c r="J58" s="450"/>
      <c r="K58" s="34"/>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row>
    <row r="59" spans="1:105" s="33" customFormat="1" ht="18" customHeight="1">
      <c r="A59" s="32"/>
      <c r="B59" s="50" t="s">
        <v>172</v>
      </c>
      <c r="C59" s="44" t="s">
        <v>173</v>
      </c>
      <c r="D59" s="43"/>
      <c r="E59" s="32"/>
      <c r="F59" s="450"/>
      <c r="G59" s="450"/>
      <c r="H59" s="450"/>
      <c r="I59" s="450"/>
      <c r="J59" s="450"/>
      <c r="K59" s="34"/>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row>
    <row r="60" spans="1:105" s="33" customFormat="1" ht="18" customHeight="1">
      <c r="A60" s="32"/>
      <c r="B60" s="58" t="s">
        <v>174</v>
      </c>
      <c r="C60" s="58"/>
      <c r="D60" s="58"/>
      <c r="E60" s="32"/>
      <c r="F60" s="450"/>
      <c r="G60" s="450"/>
      <c r="H60" s="450"/>
      <c r="I60" s="450"/>
      <c r="J60" s="450"/>
      <c r="K60" s="54"/>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row>
    <row r="61" spans="1:105" s="33" customFormat="1" ht="18" customHeight="1">
      <c r="A61" s="32"/>
      <c r="B61" s="49" t="s">
        <v>175</v>
      </c>
      <c r="C61" s="42" t="s">
        <v>176</v>
      </c>
      <c r="D61" s="42" t="s">
        <v>177</v>
      </c>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row>
    <row r="62" spans="1:105" s="33" customFormat="1" ht="29.25" customHeight="1">
      <c r="A62" s="32"/>
      <c r="B62" s="49" t="s">
        <v>178</v>
      </c>
      <c r="C62" s="42"/>
      <c r="D62" s="42" t="s">
        <v>179</v>
      </c>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row>
    <row r="63" spans="1:105" s="33" customFormat="1" ht="18" customHeight="1">
      <c r="A63" s="32"/>
      <c r="B63" s="49" t="s">
        <v>180</v>
      </c>
      <c r="C63" s="42" t="s">
        <v>181</v>
      </c>
      <c r="D63" s="42" t="s">
        <v>182</v>
      </c>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row>
    <row r="64" spans="1:105" s="33" customFormat="1" ht="18" customHeight="1">
      <c r="A64" s="32"/>
      <c r="B64" s="49" t="s">
        <v>183</v>
      </c>
      <c r="C64" s="42" t="s">
        <v>184</v>
      </c>
      <c r="D64" s="4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row>
    <row r="65" spans="2:105">
      <c r="B65" s="30"/>
      <c r="C65" s="31"/>
      <c r="D65" s="31"/>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row>
    <row r="66" spans="2:105">
      <c r="B66" s="30"/>
      <c r="C66" s="31"/>
      <c r="D66" s="31"/>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row>
    <row r="67" spans="2:105">
      <c r="B67" s="30"/>
      <c r="C67" s="31"/>
      <c r="D67" s="31"/>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row>
    <row r="68" spans="2:105">
      <c r="B68" s="30"/>
      <c r="C68" s="31"/>
      <c r="D68" s="31"/>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row>
    <row r="69" spans="2:105">
      <c r="B69" s="30"/>
      <c r="C69" s="31"/>
      <c r="D69" s="31"/>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row>
    <row r="70" spans="2:105">
      <c r="B70" s="30"/>
      <c r="C70" s="31"/>
      <c r="D70" s="31"/>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row>
    <row r="71" spans="2:105">
      <c r="B71" s="30"/>
      <c r="C71" s="31"/>
      <c r="D71" s="31"/>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row>
    <row r="72" spans="2:105">
      <c r="B72" s="30"/>
      <c r="C72" s="31"/>
      <c r="D72" s="31"/>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row>
    <row r="73" spans="2:105">
      <c r="B73" s="30"/>
      <c r="C73" s="31"/>
      <c r="D73" s="31"/>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row>
    <row r="74" spans="2:105">
      <c r="B74" s="30"/>
      <c r="C74" s="31"/>
      <c r="D74" s="31"/>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row>
    <row r="75" spans="2:105">
      <c r="B75" s="30"/>
      <c r="C75" s="31"/>
      <c r="D75" s="31"/>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row>
    <row r="76" spans="2:105">
      <c r="B76" s="30"/>
      <c r="C76" s="31"/>
      <c r="D76" s="31"/>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row>
    <row r="77" spans="2:105">
      <c r="B77" s="30"/>
      <c r="C77" s="31"/>
      <c r="D77" s="31"/>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row>
    <row r="78" spans="2:105">
      <c r="B78" s="30"/>
      <c r="C78" s="31"/>
      <c r="D78" s="31"/>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row>
    <row r="79" spans="2:105">
      <c r="B79" s="30"/>
      <c r="C79" s="31"/>
      <c r="D79" s="31"/>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row>
    <row r="80" spans="2:105">
      <c r="B80" s="30"/>
      <c r="C80" s="31"/>
      <c r="D80" s="31"/>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row>
    <row r="81" spans="2:105">
      <c r="B81" s="30"/>
      <c r="C81" s="31"/>
      <c r="D81" s="31"/>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row>
    <row r="82" spans="2:105">
      <c r="B82" s="30"/>
      <c r="C82" s="31"/>
      <c r="D82" s="31"/>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row>
    <row r="83" spans="2:105">
      <c r="B83" s="30"/>
      <c r="C83" s="31"/>
      <c r="D83" s="31"/>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row>
    <row r="84" spans="2:105">
      <c r="B84" s="30"/>
      <c r="C84" s="31"/>
      <c r="D84" s="31"/>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row>
    <row r="85" spans="2:105">
      <c r="B85" s="30"/>
      <c r="C85" s="31"/>
      <c r="D85" s="31"/>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row>
    <row r="86" spans="2:105">
      <c r="B86" s="30"/>
      <c r="C86" s="31"/>
      <c r="D86" s="31"/>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row>
    <row r="87" spans="2:105">
      <c r="B87" s="30"/>
      <c r="C87" s="31"/>
      <c r="D87" s="31"/>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row>
    <row r="88" spans="2:105">
      <c r="B88" s="30"/>
      <c r="C88" s="31"/>
      <c r="D88" s="31"/>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row>
    <row r="89" spans="2:105">
      <c r="B89" s="30"/>
      <c r="C89" s="31"/>
      <c r="D89" s="31"/>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row>
    <row r="90" spans="2:105">
      <c r="B90" s="30"/>
      <c r="C90" s="31"/>
      <c r="D90" s="31"/>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row>
    <row r="91" spans="2:105">
      <c r="B91" s="30"/>
      <c r="C91" s="31"/>
      <c r="D91" s="31"/>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row>
    <row r="92" spans="2:105">
      <c r="B92" s="30"/>
      <c r="C92" s="31"/>
      <c r="D92" s="31"/>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row>
    <row r="93" spans="2:105">
      <c r="B93" s="30"/>
      <c r="C93" s="31"/>
      <c r="D93" s="31"/>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row>
    <row r="94" spans="2:105">
      <c r="B94" s="30"/>
      <c r="C94" s="31"/>
      <c r="D94" s="31"/>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row>
    <row r="95" spans="2:105">
      <c r="B95" s="30"/>
      <c r="C95" s="31"/>
      <c r="D95" s="31"/>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row>
    <row r="96" spans="2:105">
      <c r="B96" s="30"/>
      <c r="C96" s="31"/>
      <c r="D96" s="31"/>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row>
    <row r="97" spans="2:105">
      <c r="B97" s="30"/>
      <c r="C97" s="31"/>
      <c r="D97" s="31"/>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row>
    <row r="98" spans="2:105">
      <c r="B98" s="30"/>
      <c r="C98" s="31"/>
      <c r="D98" s="31"/>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row>
    <row r="99" spans="2:105">
      <c r="B99" s="30"/>
      <c r="C99" s="31"/>
      <c r="D99" s="31"/>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row>
    <row r="100" spans="2:105">
      <c r="B100" s="30"/>
      <c r="C100" s="31"/>
      <c r="D100" s="31"/>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row>
    <row r="101" spans="2:105">
      <c r="B101" s="30"/>
      <c r="C101" s="31"/>
      <c r="D101" s="31"/>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row>
    <row r="102" spans="2:105">
      <c r="B102" s="30"/>
      <c r="C102" s="31"/>
      <c r="D102" s="31"/>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row>
    <row r="103" spans="2:105">
      <c r="B103" s="30"/>
      <c r="C103" s="31"/>
      <c r="D103" s="31"/>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row>
    <row r="104" spans="2:105">
      <c r="B104" s="30"/>
      <c r="C104" s="31"/>
      <c r="D104" s="31"/>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row>
    <row r="105" spans="2:105">
      <c r="B105" s="30"/>
      <c r="C105" s="31"/>
      <c r="D105" s="31"/>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row>
    <row r="106" spans="2:105">
      <c r="B106" s="30"/>
      <c r="C106" s="31"/>
      <c r="D106" s="31"/>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row>
    <row r="107" spans="2:105">
      <c r="B107" s="30"/>
      <c r="C107" s="31"/>
      <c r="D107" s="31"/>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row>
    <row r="108" spans="2:105">
      <c r="B108" s="30"/>
      <c r="C108" s="31"/>
      <c r="D108" s="31"/>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row>
    <row r="109" spans="2:105">
      <c r="B109" s="30"/>
      <c r="C109" s="31"/>
      <c r="D109" s="31"/>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row>
    <row r="110" spans="2:105">
      <c r="B110" s="30"/>
      <c r="C110" s="31"/>
      <c r="D110" s="31"/>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row>
    <row r="111" spans="2:105">
      <c r="B111" s="30"/>
      <c r="C111" s="31"/>
      <c r="D111" s="31"/>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row>
    <row r="112" spans="2:105">
      <c r="B112" s="30"/>
      <c r="C112" s="31"/>
      <c r="D112" s="31"/>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row>
    <row r="113" spans="2:105">
      <c r="B113" s="30"/>
      <c r="C113" s="31"/>
      <c r="D113" s="31"/>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row>
    <row r="114" spans="2:105">
      <c r="B114" s="30"/>
      <c r="C114" s="31"/>
      <c r="D114" s="31"/>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row>
    <row r="115" spans="2:105">
      <c r="B115" s="30"/>
      <c r="C115" s="31"/>
      <c r="D115" s="31"/>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row>
    <row r="116" spans="2:105">
      <c r="B116" s="30"/>
      <c r="C116" s="31"/>
      <c r="D116" s="31"/>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row>
    <row r="117" spans="2:105">
      <c r="B117" s="30"/>
      <c r="C117" s="31"/>
      <c r="D117" s="31"/>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row>
    <row r="118" spans="2:105">
      <c r="B118" s="30"/>
      <c r="C118" s="31"/>
      <c r="D118" s="31"/>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row>
    <row r="119" spans="2:105">
      <c r="B119" s="30"/>
      <c r="C119" s="31"/>
      <c r="D119" s="31"/>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row>
    <row r="120" spans="2:105">
      <c r="B120" s="30"/>
      <c r="C120" s="31"/>
      <c r="D120" s="31"/>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row>
    <row r="121" spans="2:105">
      <c r="B121" s="30"/>
      <c r="C121" s="31"/>
      <c r="D121" s="31"/>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row>
    <row r="122" spans="2:105">
      <c r="B122" s="30"/>
      <c r="C122" s="31"/>
      <c r="D122" s="31"/>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row>
    <row r="123" spans="2:105">
      <c r="B123" s="30"/>
      <c r="C123" s="31"/>
      <c r="D123" s="31"/>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row>
    <row r="124" spans="2:105">
      <c r="B124" s="30"/>
      <c r="C124" s="31"/>
      <c r="D124" s="31"/>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row>
    <row r="125" spans="2:105">
      <c r="B125" s="30"/>
      <c r="C125" s="31"/>
      <c r="D125" s="31"/>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row>
    <row r="126" spans="2:105">
      <c r="B126" s="30"/>
      <c r="C126" s="31"/>
      <c r="D126" s="31"/>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row>
    <row r="127" spans="2:105">
      <c r="B127" s="30"/>
      <c r="C127" s="31"/>
      <c r="D127" s="31"/>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row>
    <row r="128" spans="2:105">
      <c r="B128" s="30"/>
      <c r="C128" s="31"/>
      <c r="D128" s="31"/>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row>
    <row r="129" spans="2:105">
      <c r="B129" s="30"/>
      <c r="C129" s="31"/>
      <c r="D129" s="31"/>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row>
    <row r="130" spans="2:105">
      <c r="B130" s="30"/>
      <c r="C130" s="31"/>
      <c r="D130" s="31"/>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row>
    <row r="131" spans="2:105">
      <c r="B131" s="30"/>
      <c r="C131" s="31"/>
      <c r="D131" s="31"/>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row>
    <row r="132" spans="2:105">
      <c r="B132" s="30"/>
      <c r="C132" s="31"/>
      <c r="D132" s="31"/>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row>
    <row r="133" spans="2:105">
      <c r="B133" s="30"/>
      <c r="C133" s="31"/>
      <c r="D133" s="31"/>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row>
    <row r="134" spans="2:105">
      <c r="B134" s="30"/>
      <c r="C134" s="31"/>
      <c r="D134" s="31"/>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row>
    <row r="135" spans="2:105">
      <c r="B135" s="30"/>
      <c r="C135" s="31"/>
      <c r="D135" s="31"/>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row>
    <row r="136" spans="2:105">
      <c r="B136" s="30"/>
      <c r="C136" s="31"/>
      <c r="D136" s="31"/>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row>
    <row r="137" spans="2:105">
      <c r="B137" s="30"/>
      <c r="C137" s="31"/>
      <c r="D137" s="31"/>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row>
    <row r="138" spans="2:105">
      <c r="B138" s="30"/>
      <c r="C138" s="31"/>
      <c r="D138" s="31"/>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row>
    <row r="139" spans="2:105">
      <c r="B139" s="30"/>
      <c r="C139" s="31"/>
      <c r="D139" s="31"/>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row>
    <row r="140" spans="2:105">
      <c r="B140" s="30"/>
      <c r="C140" s="31"/>
      <c r="D140" s="31"/>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row>
    <row r="141" spans="2:105">
      <c r="B141" s="30"/>
      <c r="C141" s="31"/>
      <c r="D141" s="31"/>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row>
    <row r="142" spans="2:105">
      <c r="B142" s="30"/>
      <c r="C142" s="31"/>
      <c r="D142" s="31"/>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row>
    <row r="143" spans="2:105">
      <c r="B143" s="30"/>
      <c r="C143" s="31"/>
      <c r="D143" s="31"/>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row>
    <row r="144" spans="2:105">
      <c r="B144" s="30"/>
      <c r="C144" s="31"/>
      <c r="D144" s="31"/>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row>
    <row r="145" spans="2:105">
      <c r="B145" s="30"/>
      <c r="C145" s="31"/>
      <c r="D145" s="31"/>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row>
    <row r="146" spans="2:105">
      <c r="B146" s="30"/>
      <c r="C146" s="31"/>
      <c r="D146" s="31"/>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row>
    <row r="147" spans="2:105">
      <c r="B147" s="30"/>
      <c r="C147" s="31"/>
      <c r="D147" s="31"/>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row>
    <row r="148" spans="2:105">
      <c r="B148" s="30"/>
      <c r="C148" s="31"/>
      <c r="D148" s="31"/>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row>
    <row r="149" spans="2:105">
      <c r="B149" s="30"/>
      <c r="C149" s="31"/>
      <c r="D149" s="31"/>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row>
    <row r="150" spans="2:105">
      <c r="B150" s="30"/>
      <c r="C150" s="31"/>
      <c r="D150" s="31"/>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row>
    <row r="151" spans="2:105">
      <c r="B151" s="30"/>
      <c r="C151" s="31"/>
      <c r="D151" s="31"/>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row>
    <row r="152" spans="2:105">
      <c r="B152" s="30"/>
      <c r="C152" s="31"/>
      <c r="D152" s="31"/>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row>
    <row r="153" spans="2:105">
      <c r="B153" s="30"/>
      <c r="C153" s="31"/>
      <c r="D153" s="31"/>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row>
    <row r="154" spans="2:105">
      <c r="B154" s="30"/>
      <c r="C154" s="31"/>
      <c r="D154" s="31"/>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row>
    <row r="155" spans="2:105">
      <c r="B155" s="30"/>
      <c r="C155" s="31"/>
      <c r="D155" s="31"/>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row>
    <row r="156" spans="2:105">
      <c r="B156" s="30"/>
      <c r="C156" s="31"/>
      <c r="D156" s="31"/>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row>
    <row r="157" spans="2:105">
      <c r="B157" s="30"/>
      <c r="C157" s="31"/>
      <c r="D157" s="31"/>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row>
    <row r="158" spans="2:105">
      <c r="B158" s="30"/>
      <c r="C158" s="31"/>
      <c r="D158" s="31"/>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row>
    <row r="159" spans="2:105">
      <c r="B159" s="30"/>
      <c r="C159" s="31"/>
      <c r="D159" s="31"/>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row>
    <row r="160" spans="2:105">
      <c r="B160" s="30"/>
      <c r="C160" s="31"/>
      <c r="D160" s="31"/>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row>
    <row r="161" spans="2:105">
      <c r="B161" s="30"/>
      <c r="C161" s="31"/>
      <c r="D161" s="31"/>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row>
    <row r="162" spans="2:105">
      <c r="B162" s="30"/>
      <c r="C162" s="31"/>
      <c r="D162" s="31"/>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row>
    <row r="163" spans="2:105">
      <c r="B163" s="30"/>
      <c r="C163" s="31"/>
      <c r="D163" s="31"/>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row>
    <row r="164" spans="2:105">
      <c r="B164" s="30"/>
      <c r="C164" s="31"/>
      <c r="D164" s="31"/>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row>
    <row r="165" spans="2:105">
      <c r="B165" s="30"/>
      <c r="C165" s="31"/>
      <c r="D165" s="31"/>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row>
    <row r="166" spans="2:105">
      <c r="B166" s="30"/>
      <c r="C166" s="31"/>
      <c r="D166" s="31"/>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row>
    <row r="167" spans="2:105">
      <c r="B167" s="30"/>
      <c r="C167" s="31"/>
      <c r="D167" s="31"/>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row>
    <row r="168" spans="2:105">
      <c r="B168" s="30"/>
      <c r="C168" s="31"/>
      <c r="D168" s="31"/>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row>
    <row r="169" spans="2:105">
      <c r="B169" s="30"/>
      <c r="C169" s="31"/>
      <c r="D169" s="31"/>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row>
    <row r="170" spans="2:105">
      <c r="B170" s="30"/>
      <c r="C170" s="31"/>
      <c r="D170" s="31"/>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row>
    <row r="171" spans="2:105">
      <c r="B171" s="30"/>
      <c r="C171" s="31"/>
      <c r="D171" s="31"/>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row>
    <row r="172" spans="2:105">
      <c r="B172" s="30"/>
      <c r="C172" s="31"/>
      <c r="D172" s="31"/>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row>
    <row r="173" spans="2:105">
      <c r="B173" s="30"/>
      <c r="C173" s="31"/>
      <c r="D173" s="31"/>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row>
    <row r="174" spans="2:105">
      <c r="B174" s="30"/>
      <c r="C174" s="31"/>
      <c r="D174" s="31"/>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row>
    <row r="175" spans="2:105">
      <c r="B175" s="30"/>
      <c r="C175" s="31"/>
      <c r="D175" s="31"/>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row>
    <row r="176" spans="2:105">
      <c r="B176" s="30"/>
      <c r="C176" s="31"/>
      <c r="D176" s="31"/>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row>
    <row r="177" spans="2:105">
      <c r="B177" s="30"/>
      <c r="C177" s="31"/>
      <c r="D177" s="31"/>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row>
    <row r="178" spans="2:105">
      <c r="B178" s="30"/>
      <c r="C178" s="31"/>
      <c r="D178" s="31"/>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row>
    <row r="179" spans="2:105">
      <c r="B179" s="30"/>
      <c r="C179" s="31"/>
      <c r="D179" s="31"/>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row>
    <row r="180" spans="2:105">
      <c r="B180" s="30"/>
      <c r="C180" s="31"/>
      <c r="D180" s="31"/>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row>
    <row r="181" spans="2:105">
      <c r="B181" s="30"/>
      <c r="C181" s="31"/>
      <c r="D181" s="31"/>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row>
    <row r="182" spans="2:105">
      <c r="B182" s="30"/>
      <c r="C182" s="31"/>
      <c r="D182" s="31"/>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row>
    <row r="183" spans="2:105">
      <c r="B183" s="30"/>
      <c r="C183" s="31"/>
      <c r="D183" s="31"/>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row>
    <row r="184" spans="2:105">
      <c r="B184" s="30"/>
      <c r="C184" s="31"/>
      <c r="D184" s="31"/>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row>
    <row r="185" spans="2:105">
      <c r="B185" s="30"/>
      <c r="C185" s="31"/>
      <c r="D185" s="31"/>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row>
    <row r="186" spans="2:105">
      <c r="B186" s="30"/>
      <c r="C186" s="31"/>
      <c r="D186" s="31"/>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row>
    <row r="187" spans="2:105">
      <c r="B187" s="30"/>
      <c r="C187" s="31"/>
      <c r="D187" s="31"/>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row>
    <row r="188" spans="2:105">
      <c r="B188" s="30"/>
      <c r="C188" s="31"/>
      <c r="D188" s="31"/>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row>
    <row r="189" spans="2:105">
      <c r="B189" s="30"/>
      <c r="C189" s="31"/>
      <c r="D189" s="31"/>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row>
    <row r="190" spans="2:105">
      <c r="B190" s="30"/>
      <c r="C190" s="31"/>
      <c r="D190" s="31"/>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row>
    <row r="191" spans="2:105">
      <c r="B191" s="30"/>
      <c r="C191" s="31"/>
      <c r="D191" s="31"/>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row>
    <row r="192" spans="2:105">
      <c r="B192" s="30"/>
      <c r="C192" s="31"/>
      <c r="D192" s="31"/>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row>
    <row r="193" spans="2:105">
      <c r="B193" s="30"/>
      <c r="C193" s="31"/>
      <c r="D193" s="31"/>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row>
    <row r="194" spans="2:105">
      <c r="B194" s="30"/>
      <c r="C194" s="31"/>
      <c r="D194" s="31"/>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row>
    <row r="195" spans="2:105">
      <c r="B195" s="30"/>
      <c r="C195" s="31"/>
      <c r="D195" s="31"/>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row>
    <row r="196" spans="2:105">
      <c r="B196" s="30"/>
      <c r="C196" s="31"/>
      <c r="D196" s="31"/>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row>
    <row r="197" spans="2:105">
      <c r="B197" s="30"/>
      <c r="C197" s="31"/>
      <c r="D197" s="31"/>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row>
    <row r="198" spans="2:105">
      <c r="B198" s="30"/>
      <c r="C198" s="31"/>
      <c r="D198" s="31"/>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row>
    <row r="199" spans="2:105">
      <c r="B199" s="30"/>
      <c r="C199" s="31"/>
      <c r="D199" s="31"/>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row>
    <row r="200" spans="2:105">
      <c r="B200" s="30"/>
      <c r="C200" s="31"/>
      <c r="D200" s="31"/>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row>
    <row r="201" spans="2:105">
      <c r="B201" s="30"/>
      <c r="C201" s="31"/>
      <c r="D201" s="31"/>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row>
    <row r="202" spans="2:105">
      <c r="B202" s="30"/>
      <c r="C202" s="31"/>
      <c r="D202" s="31"/>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row>
    <row r="203" spans="2:105">
      <c r="B203" s="30"/>
      <c r="C203" s="31"/>
      <c r="D203" s="31"/>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row>
    <row r="204" spans="2:105">
      <c r="B204" s="30"/>
      <c r="C204" s="31"/>
      <c r="D204" s="31"/>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row>
    <row r="205" spans="2:105">
      <c r="B205" s="30"/>
      <c r="C205" s="31"/>
      <c r="D205" s="31"/>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row>
    <row r="206" spans="2:105">
      <c r="B206" s="30"/>
      <c r="C206" s="31"/>
      <c r="D206" s="31"/>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row>
    <row r="207" spans="2:105">
      <c r="B207" s="30"/>
      <c r="C207" s="31"/>
      <c r="D207" s="31"/>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row>
    <row r="208" spans="2:105">
      <c r="B208" s="30"/>
      <c r="C208" s="31"/>
      <c r="D208" s="31"/>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row>
    <row r="209" spans="2:105">
      <c r="B209" s="30"/>
      <c r="C209" s="31"/>
      <c r="D209" s="31"/>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row>
    <row r="210" spans="2:105">
      <c r="B210" s="30"/>
      <c r="C210" s="31"/>
      <c r="D210" s="31"/>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row>
    <row r="211" spans="2:105">
      <c r="B211" s="30"/>
      <c r="C211" s="31"/>
      <c r="D211" s="31"/>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row>
    <row r="212" spans="2:105">
      <c r="B212" s="30"/>
      <c r="C212" s="31"/>
      <c r="D212" s="31"/>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row>
    <row r="213" spans="2:105">
      <c r="B213" s="30"/>
      <c r="C213" s="31"/>
      <c r="D213" s="31"/>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row>
    <row r="214" spans="2:105">
      <c r="B214" s="30"/>
      <c r="C214" s="31"/>
      <c r="D214" s="31"/>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row>
    <row r="215" spans="2:105">
      <c r="B215" s="30"/>
      <c r="C215" s="31"/>
      <c r="D215" s="31"/>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row>
    <row r="216" spans="2:105">
      <c r="B216" s="30"/>
      <c r="C216" s="31"/>
      <c r="D216" s="31"/>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row>
    <row r="217" spans="2:105">
      <c r="B217" s="30"/>
      <c r="C217" s="31"/>
      <c r="D217" s="31"/>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row>
    <row r="218" spans="2:105">
      <c r="B218" s="30"/>
      <c r="C218" s="31"/>
      <c r="D218" s="31"/>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row>
    <row r="219" spans="2:105">
      <c r="B219" s="30"/>
      <c r="C219" s="31"/>
      <c r="D219" s="31"/>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row>
    <row r="220" spans="2:105">
      <c r="B220" s="30"/>
      <c r="C220" s="31"/>
      <c r="D220" s="31"/>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row>
    <row r="221" spans="2:105">
      <c r="B221" s="30"/>
      <c r="C221" s="31"/>
      <c r="D221" s="31"/>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row>
    <row r="222" spans="2:105">
      <c r="B222" s="30"/>
      <c r="C222" s="31"/>
      <c r="D222" s="31"/>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row>
    <row r="223" spans="2:105">
      <c r="B223" s="30"/>
      <c r="C223" s="31"/>
      <c r="D223" s="31"/>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row>
    <row r="224" spans="2:105">
      <c r="B224" s="30"/>
      <c r="C224" s="31"/>
      <c r="D224" s="31"/>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row>
    <row r="225" spans="2:105">
      <c r="B225" s="30"/>
      <c r="C225" s="31"/>
      <c r="D225" s="31"/>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row>
    <row r="226" spans="2:105">
      <c r="B226" s="30"/>
      <c r="C226" s="31"/>
      <c r="D226" s="31"/>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row>
    <row r="227" spans="2:105">
      <c r="B227" s="30"/>
      <c r="C227" s="31"/>
      <c r="D227" s="31"/>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row>
    <row r="228" spans="2:105">
      <c r="B228" s="30"/>
      <c r="C228" s="31"/>
      <c r="D228" s="31"/>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row>
    <row r="229" spans="2:105">
      <c r="B229" s="30"/>
      <c r="C229" s="31"/>
      <c r="D229" s="31"/>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row>
    <row r="230" spans="2:105">
      <c r="B230" s="30"/>
      <c r="C230" s="31"/>
      <c r="D230" s="31"/>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row>
    <row r="231" spans="2:105">
      <c r="B231" s="30"/>
      <c r="C231" s="31"/>
      <c r="D231" s="31"/>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row>
    <row r="232" spans="2:105">
      <c r="B232" s="30"/>
      <c r="C232" s="31"/>
      <c r="D232" s="31"/>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row>
    <row r="233" spans="2:105">
      <c r="B233" s="30"/>
      <c r="C233" s="31"/>
      <c r="D233" s="31"/>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row>
    <row r="234" spans="2:105">
      <c r="B234" s="30"/>
      <c r="C234" s="31"/>
      <c r="D234" s="31"/>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row>
    <row r="235" spans="2:105">
      <c r="B235" s="30"/>
      <c r="C235" s="31"/>
      <c r="D235" s="31"/>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row>
    <row r="236" spans="2:105">
      <c r="B236" s="30"/>
      <c r="C236" s="31"/>
      <c r="D236" s="31"/>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row>
    <row r="237" spans="2:105">
      <c r="B237" s="30"/>
      <c r="C237" s="31"/>
      <c r="D237" s="31"/>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row>
    <row r="238" spans="2:105">
      <c r="B238" s="30"/>
      <c r="C238" s="31"/>
      <c r="D238" s="31"/>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row>
    <row r="239" spans="2:105">
      <c r="B239" s="30"/>
      <c r="C239" s="31"/>
      <c r="D239" s="31"/>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row>
    <row r="240" spans="2:105">
      <c r="B240" s="30"/>
      <c r="C240" s="31"/>
      <c r="D240" s="31"/>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row>
    <row r="241" spans="2:105">
      <c r="B241" s="30"/>
      <c r="C241" s="31"/>
      <c r="D241" s="31"/>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row>
    <row r="242" spans="2:105">
      <c r="B242" s="30"/>
      <c r="C242" s="31"/>
      <c r="D242" s="31"/>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row>
    <row r="243" spans="2:105">
      <c r="B243" s="30"/>
      <c r="C243" s="31"/>
      <c r="D243" s="31"/>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row>
    <row r="244" spans="2:105">
      <c r="B244" s="30"/>
      <c r="C244" s="31"/>
      <c r="D244" s="31"/>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row>
    <row r="245" spans="2:105">
      <c r="B245" s="30"/>
      <c r="C245" s="31"/>
      <c r="D245" s="31"/>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row>
    <row r="246" spans="2:105">
      <c r="B246" s="30"/>
      <c r="C246" s="31"/>
      <c r="D246" s="31"/>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row>
    <row r="247" spans="2:105">
      <c r="B247" s="30"/>
      <c r="C247" s="31"/>
      <c r="D247" s="31"/>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row>
    <row r="248" spans="2:105">
      <c r="B248" s="30"/>
      <c r="C248" s="31"/>
      <c r="D248" s="31"/>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row>
    <row r="249" spans="2:105">
      <c r="B249" s="30"/>
      <c r="C249" s="31"/>
      <c r="D249" s="31"/>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row>
    <row r="250" spans="2:105">
      <c r="B250" s="30"/>
      <c r="C250" s="31"/>
      <c r="D250" s="31"/>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row>
    <row r="251" spans="2:105">
      <c r="B251" s="30"/>
      <c r="C251" s="31"/>
      <c r="D251" s="31"/>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row>
    <row r="252" spans="2:105">
      <c r="B252" s="30"/>
      <c r="C252" s="31"/>
      <c r="D252" s="31"/>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row>
    <row r="253" spans="2:105">
      <c r="B253" s="30"/>
      <c r="C253" s="31"/>
      <c r="D253" s="31"/>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row>
    <row r="254" spans="2:105">
      <c r="B254" s="30"/>
      <c r="C254" s="31"/>
      <c r="D254" s="31"/>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row>
    <row r="255" spans="2:105">
      <c r="B255" s="30"/>
      <c r="C255" s="31"/>
      <c r="D255" s="31"/>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row>
    <row r="256" spans="2:105">
      <c r="B256" s="30"/>
      <c r="C256" s="31"/>
      <c r="D256" s="31"/>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row>
    <row r="257" spans="2:105">
      <c r="B257" s="30"/>
      <c r="C257" s="31"/>
      <c r="D257" s="31"/>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row>
    <row r="258" spans="2:105">
      <c r="B258" s="30"/>
      <c r="C258" s="31"/>
      <c r="D258" s="31"/>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c r="CS258" s="29"/>
      <c r="CT258" s="29"/>
      <c r="CU258" s="29"/>
      <c r="CV258" s="29"/>
      <c r="CW258" s="29"/>
      <c r="CX258" s="29"/>
      <c r="CY258" s="29"/>
      <c r="CZ258" s="29"/>
      <c r="DA258" s="29"/>
    </row>
    <row r="259" spans="2:105">
      <c r="B259" s="30"/>
      <c r="C259" s="31"/>
      <c r="D259" s="31"/>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row>
    <row r="260" spans="2:105">
      <c r="B260" s="30"/>
      <c r="C260" s="31"/>
      <c r="D260" s="31"/>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c r="CO260" s="29"/>
      <c r="CP260" s="29"/>
      <c r="CQ260" s="29"/>
      <c r="CR260" s="29"/>
      <c r="CS260" s="29"/>
      <c r="CT260" s="29"/>
      <c r="CU260" s="29"/>
      <c r="CV260" s="29"/>
      <c r="CW260" s="29"/>
      <c r="CX260" s="29"/>
      <c r="CY260" s="29"/>
      <c r="CZ260" s="29"/>
      <c r="DA260" s="29"/>
    </row>
    <row r="261" spans="2:105">
      <c r="B261" s="30"/>
      <c r="C261" s="31"/>
      <c r="D261" s="31"/>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row>
    <row r="262" spans="2:105">
      <c r="B262" s="30"/>
      <c r="C262" s="31"/>
      <c r="D262" s="31"/>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row>
    <row r="263" spans="2:105">
      <c r="B263" s="30"/>
      <c r="C263" s="31"/>
      <c r="D263" s="31"/>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row>
    <row r="264" spans="2:105">
      <c r="B264" s="30"/>
      <c r="C264" s="31"/>
      <c r="D264" s="31"/>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c r="CS264" s="29"/>
      <c r="CT264" s="29"/>
      <c r="CU264" s="29"/>
      <c r="CV264" s="29"/>
      <c r="CW264" s="29"/>
      <c r="CX264" s="29"/>
      <c r="CY264" s="29"/>
      <c r="CZ264" s="29"/>
      <c r="DA264" s="29"/>
    </row>
    <row r="265" spans="2:105">
      <c r="B265" s="30"/>
      <c r="C265" s="31"/>
      <c r="D265" s="31"/>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row>
    <row r="266" spans="2:105">
      <c r="B266" s="30"/>
      <c r="C266" s="31"/>
      <c r="D266" s="31"/>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row>
    <row r="267" spans="2:105">
      <c r="B267" s="30"/>
      <c r="C267" s="31"/>
      <c r="D267" s="31"/>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row>
    <row r="268" spans="2:105">
      <c r="B268" s="30"/>
      <c r="C268" s="31"/>
      <c r="D268" s="31"/>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row>
    <row r="269" spans="2:105">
      <c r="B269" s="30"/>
      <c r="C269" s="31"/>
      <c r="D269" s="31"/>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row>
    <row r="270" spans="2:105">
      <c r="B270" s="30"/>
      <c r="C270" s="31"/>
      <c r="D270" s="31"/>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row>
    <row r="271" spans="2:105">
      <c r="B271" s="30"/>
      <c r="C271" s="31"/>
      <c r="D271" s="31"/>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row>
    <row r="272" spans="2:105">
      <c r="B272" s="30"/>
      <c r="C272" s="31"/>
      <c r="D272" s="31"/>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row>
    <row r="273" spans="2:105">
      <c r="B273" s="30"/>
      <c r="C273" s="31"/>
      <c r="D273" s="31"/>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row>
    <row r="274" spans="2:105">
      <c r="B274" s="30"/>
      <c r="C274" s="31"/>
      <c r="D274" s="31"/>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c r="CS274" s="29"/>
      <c r="CT274" s="29"/>
      <c r="CU274" s="29"/>
      <c r="CV274" s="29"/>
      <c r="CW274" s="29"/>
      <c r="CX274" s="29"/>
      <c r="CY274" s="29"/>
      <c r="CZ274" s="29"/>
      <c r="DA274" s="29"/>
    </row>
    <row r="275" spans="2:105">
      <c r="B275" s="30"/>
      <c r="C275" s="31"/>
      <c r="D275" s="31"/>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row>
    <row r="276" spans="2:105">
      <c r="B276" s="30"/>
      <c r="C276" s="31"/>
      <c r="D276" s="31"/>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row>
    <row r="277" spans="2:105">
      <c r="B277" s="30"/>
      <c r="C277" s="31"/>
      <c r="D277" s="31"/>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c r="CS277" s="29"/>
      <c r="CT277" s="29"/>
      <c r="CU277" s="29"/>
      <c r="CV277" s="29"/>
      <c r="CW277" s="29"/>
      <c r="CX277" s="29"/>
      <c r="CY277" s="29"/>
      <c r="CZ277" s="29"/>
      <c r="DA277" s="29"/>
    </row>
    <row r="278" spans="2:105">
      <c r="B278" s="30"/>
      <c r="C278" s="31"/>
      <c r="D278" s="31"/>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row>
    <row r="279" spans="2:105">
      <c r="B279" s="30"/>
      <c r="C279" s="31"/>
      <c r="D279" s="31"/>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c r="CB279" s="29"/>
      <c r="CC279" s="29"/>
      <c r="CD279" s="29"/>
      <c r="CE279" s="29"/>
      <c r="CF279" s="29"/>
      <c r="CG279" s="29"/>
      <c r="CH279" s="29"/>
      <c r="CI279" s="29"/>
      <c r="CJ279" s="29"/>
      <c r="CK279" s="29"/>
      <c r="CL279" s="29"/>
      <c r="CM279" s="29"/>
      <c r="CN279" s="29"/>
      <c r="CO279" s="29"/>
      <c r="CP279" s="29"/>
      <c r="CQ279" s="29"/>
      <c r="CR279" s="29"/>
      <c r="CS279" s="29"/>
      <c r="CT279" s="29"/>
      <c r="CU279" s="29"/>
      <c r="CV279" s="29"/>
      <c r="CW279" s="29"/>
      <c r="CX279" s="29"/>
      <c r="CY279" s="29"/>
      <c r="CZ279" s="29"/>
      <c r="DA279" s="29"/>
    </row>
    <row r="280" spans="2:105">
      <c r="B280" s="30"/>
      <c r="C280" s="31"/>
      <c r="D280" s="31"/>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row>
    <row r="281" spans="2:105">
      <c r="B281" s="30"/>
      <c r="C281" s="31"/>
      <c r="D281" s="31"/>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c r="CS281" s="29"/>
      <c r="CT281" s="29"/>
      <c r="CU281" s="29"/>
      <c r="CV281" s="29"/>
      <c r="CW281" s="29"/>
      <c r="CX281" s="29"/>
      <c r="CY281" s="29"/>
      <c r="CZ281" s="29"/>
      <c r="DA281" s="29"/>
    </row>
    <row r="282" spans="2:105">
      <c r="B282" s="30"/>
      <c r="C282" s="31"/>
      <c r="D282" s="31"/>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c r="CS282" s="29"/>
      <c r="CT282" s="29"/>
      <c r="CU282" s="29"/>
      <c r="CV282" s="29"/>
      <c r="CW282" s="29"/>
      <c r="CX282" s="29"/>
      <c r="CY282" s="29"/>
      <c r="CZ282" s="29"/>
      <c r="DA282" s="29"/>
    </row>
    <row r="283" spans="2:105">
      <c r="B283" s="30"/>
      <c r="C283" s="31"/>
      <c r="D283" s="31"/>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row>
    <row r="284" spans="2:105">
      <c r="B284" s="30"/>
      <c r="C284" s="31"/>
      <c r="D284" s="31"/>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c r="CS284" s="29"/>
      <c r="CT284" s="29"/>
      <c r="CU284" s="29"/>
      <c r="CV284" s="29"/>
      <c r="CW284" s="29"/>
      <c r="CX284" s="29"/>
      <c r="CY284" s="29"/>
      <c r="CZ284" s="29"/>
      <c r="DA284" s="29"/>
    </row>
    <row r="285" spans="2:105">
      <c r="B285" s="30"/>
      <c r="C285" s="31"/>
      <c r="D285" s="31"/>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c r="CS285" s="29"/>
      <c r="CT285" s="29"/>
      <c r="CU285" s="29"/>
      <c r="CV285" s="29"/>
      <c r="CW285" s="29"/>
      <c r="CX285" s="29"/>
      <c r="CY285" s="29"/>
      <c r="CZ285" s="29"/>
      <c r="DA285" s="29"/>
    </row>
    <row r="286" spans="2:105">
      <c r="B286" s="30"/>
      <c r="C286" s="31"/>
      <c r="D286" s="31"/>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row>
    <row r="287" spans="2:105">
      <c r="B287" s="30"/>
      <c r="C287" s="31"/>
      <c r="D287" s="31"/>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c r="CO287" s="29"/>
      <c r="CP287" s="29"/>
      <c r="CQ287" s="29"/>
      <c r="CR287" s="29"/>
      <c r="CS287" s="29"/>
      <c r="CT287" s="29"/>
      <c r="CU287" s="29"/>
      <c r="CV287" s="29"/>
      <c r="CW287" s="29"/>
      <c r="CX287" s="29"/>
      <c r="CY287" s="29"/>
      <c r="CZ287" s="29"/>
      <c r="DA287" s="29"/>
    </row>
    <row r="288" spans="2:105">
      <c r="B288" s="30"/>
      <c r="C288" s="31"/>
      <c r="D288" s="31"/>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c r="CS288" s="29"/>
      <c r="CT288" s="29"/>
      <c r="CU288" s="29"/>
      <c r="CV288" s="29"/>
      <c r="CW288" s="29"/>
      <c r="CX288" s="29"/>
      <c r="CY288" s="29"/>
      <c r="CZ288" s="29"/>
      <c r="DA288" s="29"/>
    </row>
    <row r="289" spans="2:105">
      <c r="B289" s="30"/>
      <c r="C289" s="31"/>
      <c r="D289" s="31"/>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29"/>
      <c r="BP289" s="29"/>
      <c r="BQ289" s="29"/>
      <c r="BR289" s="29"/>
      <c r="BS289" s="29"/>
      <c r="BT289" s="29"/>
      <c r="BU289" s="29"/>
      <c r="BV289" s="29"/>
      <c r="BW289" s="29"/>
      <c r="BX289" s="29"/>
      <c r="BY289" s="29"/>
      <c r="BZ289" s="29"/>
      <c r="CA289" s="29"/>
      <c r="CB289" s="29"/>
      <c r="CC289" s="29"/>
      <c r="CD289" s="29"/>
      <c r="CE289" s="29"/>
      <c r="CF289" s="29"/>
      <c r="CG289" s="29"/>
      <c r="CH289" s="29"/>
      <c r="CI289" s="29"/>
      <c r="CJ289" s="29"/>
      <c r="CK289" s="29"/>
      <c r="CL289" s="29"/>
      <c r="CM289" s="29"/>
      <c r="CN289" s="29"/>
      <c r="CO289" s="29"/>
      <c r="CP289" s="29"/>
      <c r="CQ289" s="29"/>
      <c r="CR289" s="29"/>
      <c r="CS289" s="29"/>
      <c r="CT289" s="29"/>
      <c r="CU289" s="29"/>
      <c r="CV289" s="29"/>
      <c r="CW289" s="29"/>
      <c r="CX289" s="29"/>
      <c r="CY289" s="29"/>
      <c r="CZ289" s="29"/>
      <c r="DA289" s="29"/>
    </row>
    <row r="290" spans="2:105">
      <c r="B290" s="30"/>
      <c r="C290" s="31"/>
      <c r="D290" s="31"/>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c r="CO290" s="29"/>
      <c r="CP290" s="29"/>
      <c r="CQ290" s="29"/>
      <c r="CR290" s="29"/>
      <c r="CS290" s="29"/>
      <c r="CT290" s="29"/>
      <c r="CU290" s="29"/>
      <c r="CV290" s="29"/>
      <c r="CW290" s="29"/>
      <c r="CX290" s="29"/>
      <c r="CY290" s="29"/>
      <c r="CZ290" s="29"/>
      <c r="DA290" s="29"/>
    </row>
    <row r="291" spans="2:105">
      <c r="B291" s="30"/>
      <c r="C291" s="31"/>
      <c r="D291" s="31"/>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c r="CO291" s="29"/>
      <c r="CP291" s="29"/>
      <c r="CQ291" s="29"/>
      <c r="CR291" s="29"/>
      <c r="CS291" s="29"/>
      <c r="CT291" s="29"/>
      <c r="CU291" s="29"/>
      <c r="CV291" s="29"/>
      <c r="CW291" s="29"/>
      <c r="CX291" s="29"/>
      <c r="CY291" s="29"/>
      <c r="CZ291" s="29"/>
      <c r="DA291" s="29"/>
    </row>
    <row r="292" spans="2:105">
      <c r="B292" s="30"/>
      <c r="C292" s="31"/>
      <c r="D292" s="31"/>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c r="CO292" s="29"/>
      <c r="CP292" s="29"/>
      <c r="CQ292" s="29"/>
      <c r="CR292" s="29"/>
      <c r="CS292" s="29"/>
      <c r="CT292" s="29"/>
      <c r="CU292" s="29"/>
      <c r="CV292" s="29"/>
      <c r="CW292" s="29"/>
      <c r="CX292" s="29"/>
      <c r="CY292" s="29"/>
      <c r="CZ292" s="29"/>
      <c r="DA292" s="29"/>
    </row>
    <row r="293" spans="2:105">
      <c r="B293" s="30"/>
      <c r="C293" s="31"/>
      <c r="D293" s="31"/>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29"/>
      <c r="BP293" s="29"/>
      <c r="BQ293" s="29"/>
      <c r="BR293" s="29"/>
      <c r="BS293" s="29"/>
      <c r="BT293" s="29"/>
      <c r="BU293" s="29"/>
      <c r="BV293" s="29"/>
      <c r="BW293" s="29"/>
      <c r="BX293" s="29"/>
      <c r="BY293" s="29"/>
      <c r="BZ293" s="29"/>
      <c r="CA293" s="29"/>
      <c r="CB293" s="29"/>
      <c r="CC293" s="29"/>
      <c r="CD293" s="29"/>
      <c r="CE293" s="29"/>
      <c r="CF293" s="29"/>
      <c r="CG293" s="29"/>
      <c r="CH293" s="29"/>
      <c r="CI293" s="29"/>
      <c r="CJ293" s="29"/>
      <c r="CK293" s="29"/>
      <c r="CL293" s="29"/>
      <c r="CM293" s="29"/>
      <c r="CN293" s="29"/>
      <c r="CO293" s="29"/>
      <c r="CP293" s="29"/>
      <c r="CQ293" s="29"/>
      <c r="CR293" s="29"/>
      <c r="CS293" s="29"/>
      <c r="CT293" s="29"/>
      <c r="CU293" s="29"/>
      <c r="CV293" s="29"/>
      <c r="CW293" s="29"/>
      <c r="CX293" s="29"/>
      <c r="CY293" s="29"/>
      <c r="CZ293" s="29"/>
      <c r="DA293" s="29"/>
    </row>
    <row r="294" spans="2:105">
      <c r="B294" s="30"/>
      <c r="C294" s="31"/>
      <c r="D294" s="31"/>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c r="CO294" s="29"/>
      <c r="CP294" s="29"/>
      <c r="CQ294" s="29"/>
      <c r="CR294" s="29"/>
      <c r="CS294" s="29"/>
      <c r="CT294" s="29"/>
      <c r="CU294" s="29"/>
      <c r="CV294" s="29"/>
      <c r="CW294" s="29"/>
      <c r="CX294" s="29"/>
      <c r="CY294" s="29"/>
      <c r="CZ294" s="29"/>
      <c r="DA294" s="29"/>
    </row>
    <row r="295" spans="2:105">
      <c r="B295" s="30"/>
      <c r="C295" s="31"/>
      <c r="D295" s="31"/>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c r="CO295" s="29"/>
      <c r="CP295" s="29"/>
      <c r="CQ295" s="29"/>
      <c r="CR295" s="29"/>
      <c r="CS295" s="29"/>
      <c r="CT295" s="29"/>
      <c r="CU295" s="29"/>
      <c r="CV295" s="29"/>
      <c r="CW295" s="29"/>
      <c r="CX295" s="29"/>
      <c r="CY295" s="29"/>
      <c r="CZ295" s="29"/>
      <c r="DA295" s="29"/>
    </row>
    <row r="296" spans="2:105">
      <c r="B296" s="30"/>
      <c r="C296" s="31"/>
      <c r="D296" s="31"/>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c r="CO296" s="29"/>
      <c r="CP296" s="29"/>
      <c r="CQ296" s="29"/>
      <c r="CR296" s="29"/>
      <c r="CS296" s="29"/>
      <c r="CT296" s="29"/>
      <c r="CU296" s="29"/>
      <c r="CV296" s="29"/>
      <c r="CW296" s="29"/>
      <c r="CX296" s="29"/>
      <c r="CY296" s="29"/>
      <c r="CZ296" s="29"/>
      <c r="DA296" s="29"/>
    </row>
    <row r="297" spans="2:105">
      <c r="B297" s="30"/>
      <c r="C297" s="31"/>
      <c r="D297" s="31"/>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c r="CO297" s="29"/>
      <c r="CP297" s="29"/>
      <c r="CQ297" s="29"/>
      <c r="CR297" s="29"/>
      <c r="CS297" s="29"/>
      <c r="CT297" s="29"/>
      <c r="CU297" s="29"/>
      <c r="CV297" s="29"/>
      <c r="CW297" s="29"/>
      <c r="CX297" s="29"/>
      <c r="CY297" s="29"/>
      <c r="CZ297" s="29"/>
      <c r="DA297" s="29"/>
    </row>
    <row r="298" spans="2:105">
      <c r="B298" s="30"/>
      <c r="C298" s="31"/>
      <c r="D298" s="31"/>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c r="CO298" s="29"/>
      <c r="CP298" s="29"/>
      <c r="CQ298" s="29"/>
      <c r="CR298" s="29"/>
      <c r="CS298" s="29"/>
      <c r="CT298" s="29"/>
      <c r="CU298" s="29"/>
      <c r="CV298" s="29"/>
      <c r="CW298" s="29"/>
      <c r="CX298" s="29"/>
      <c r="CY298" s="29"/>
      <c r="CZ298" s="29"/>
      <c r="DA298" s="29"/>
    </row>
    <row r="299" spans="2:105">
      <c r="B299" s="30"/>
      <c r="C299" s="31"/>
      <c r="D299" s="31"/>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c r="CO299" s="29"/>
      <c r="CP299" s="29"/>
      <c r="CQ299" s="29"/>
      <c r="CR299" s="29"/>
      <c r="CS299" s="29"/>
      <c r="CT299" s="29"/>
      <c r="CU299" s="29"/>
      <c r="CV299" s="29"/>
      <c r="CW299" s="29"/>
      <c r="CX299" s="29"/>
      <c r="CY299" s="29"/>
      <c r="CZ299" s="29"/>
      <c r="DA299" s="29"/>
    </row>
    <row r="300" spans="2:105">
      <c r="B300" s="30"/>
      <c r="C300" s="31"/>
      <c r="D300" s="31"/>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c r="CB300" s="29"/>
      <c r="CC300" s="29"/>
      <c r="CD300" s="29"/>
      <c r="CE300" s="29"/>
      <c r="CF300" s="29"/>
      <c r="CG300" s="29"/>
      <c r="CH300" s="29"/>
      <c r="CI300" s="29"/>
      <c r="CJ300" s="29"/>
      <c r="CK300" s="29"/>
      <c r="CL300" s="29"/>
      <c r="CM300" s="29"/>
      <c r="CN300" s="29"/>
      <c r="CO300" s="29"/>
      <c r="CP300" s="29"/>
      <c r="CQ300" s="29"/>
      <c r="CR300" s="29"/>
      <c r="CS300" s="29"/>
      <c r="CT300" s="29"/>
      <c r="CU300" s="29"/>
      <c r="CV300" s="29"/>
      <c r="CW300" s="29"/>
      <c r="CX300" s="29"/>
      <c r="CY300" s="29"/>
      <c r="CZ300" s="29"/>
      <c r="DA300" s="29"/>
    </row>
    <row r="301" spans="2:105">
      <c r="B301" s="30"/>
      <c r="C301" s="31"/>
      <c r="D301" s="31"/>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c r="CS301" s="29"/>
      <c r="CT301" s="29"/>
      <c r="CU301" s="29"/>
      <c r="CV301" s="29"/>
      <c r="CW301" s="29"/>
      <c r="CX301" s="29"/>
      <c r="CY301" s="29"/>
      <c r="CZ301" s="29"/>
      <c r="DA301" s="29"/>
    </row>
    <row r="302" spans="2:105">
      <c r="B302" s="30"/>
      <c r="C302" s="31"/>
      <c r="D302" s="31"/>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29"/>
      <c r="BP302" s="29"/>
      <c r="BQ302" s="29"/>
      <c r="BR302" s="29"/>
      <c r="BS302" s="29"/>
      <c r="BT302" s="29"/>
      <c r="BU302" s="29"/>
      <c r="BV302" s="29"/>
      <c r="BW302" s="29"/>
      <c r="BX302" s="29"/>
      <c r="BY302" s="29"/>
      <c r="BZ302" s="29"/>
      <c r="CA302" s="29"/>
      <c r="CB302" s="29"/>
      <c r="CC302" s="29"/>
      <c r="CD302" s="29"/>
      <c r="CE302" s="29"/>
      <c r="CF302" s="29"/>
      <c r="CG302" s="29"/>
      <c r="CH302" s="29"/>
      <c r="CI302" s="29"/>
      <c r="CJ302" s="29"/>
      <c r="CK302" s="29"/>
      <c r="CL302" s="29"/>
      <c r="CM302" s="29"/>
      <c r="CN302" s="29"/>
      <c r="CO302" s="29"/>
      <c r="CP302" s="29"/>
      <c r="CQ302" s="29"/>
      <c r="CR302" s="29"/>
      <c r="CS302" s="29"/>
      <c r="CT302" s="29"/>
      <c r="CU302" s="29"/>
      <c r="CV302" s="29"/>
      <c r="CW302" s="29"/>
      <c r="CX302" s="29"/>
      <c r="CY302" s="29"/>
      <c r="CZ302" s="29"/>
      <c r="DA302" s="29"/>
    </row>
    <row r="303" spans="2:105">
      <c r="B303" s="30"/>
      <c r="C303" s="31"/>
      <c r="D303" s="31"/>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c r="CO303" s="29"/>
      <c r="CP303" s="29"/>
      <c r="CQ303" s="29"/>
      <c r="CR303" s="29"/>
      <c r="CS303" s="29"/>
      <c r="CT303" s="29"/>
      <c r="CU303" s="29"/>
      <c r="CV303" s="29"/>
      <c r="CW303" s="29"/>
      <c r="CX303" s="29"/>
      <c r="CY303" s="29"/>
      <c r="CZ303" s="29"/>
      <c r="DA303" s="29"/>
    </row>
    <row r="304" spans="2:105">
      <c r="B304" s="30"/>
      <c r="C304" s="31"/>
      <c r="D304" s="31"/>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c r="CS304" s="29"/>
      <c r="CT304" s="29"/>
      <c r="CU304" s="29"/>
      <c r="CV304" s="29"/>
      <c r="CW304" s="29"/>
      <c r="CX304" s="29"/>
      <c r="CY304" s="29"/>
      <c r="CZ304" s="29"/>
      <c r="DA304" s="29"/>
    </row>
    <row r="305" spans="2:105">
      <c r="B305" s="30"/>
      <c r="C305" s="31"/>
      <c r="D305" s="31"/>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c r="CO305" s="29"/>
      <c r="CP305" s="29"/>
      <c r="CQ305" s="29"/>
      <c r="CR305" s="29"/>
      <c r="CS305" s="29"/>
      <c r="CT305" s="29"/>
      <c r="CU305" s="29"/>
      <c r="CV305" s="29"/>
      <c r="CW305" s="29"/>
      <c r="CX305" s="29"/>
      <c r="CY305" s="29"/>
      <c r="CZ305" s="29"/>
      <c r="DA305" s="29"/>
    </row>
    <row r="306" spans="2:105">
      <c r="B306" s="30"/>
      <c r="C306" s="31"/>
      <c r="D306" s="31"/>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29"/>
      <c r="BP306" s="29"/>
      <c r="BQ306" s="29"/>
      <c r="BR306" s="29"/>
      <c r="BS306" s="29"/>
      <c r="BT306" s="29"/>
      <c r="BU306" s="29"/>
      <c r="BV306" s="29"/>
      <c r="BW306" s="29"/>
      <c r="BX306" s="29"/>
      <c r="BY306" s="29"/>
      <c r="BZ306" s="29"/>
      <c r="CA306" s="29"/>
      <c r="CB306" s="29"/>
      <c r="CC306" s="29"/>
      <c r="CD306" s="29"/>
      <c r="CE306" s="29"/>
      <c r="CF306" s="29"/>
      <c r="CG306" s="29"/>
      <c r="CH306" s="29"/>
      <c r="CI306" s="29"/>
      <c r="CJ306" s="29"/>
      <c r="CK306" s="29"/>
      <c r="CL306" s="29"/>
      <c r="CM306" s="29"/>
      <c r="CN306" s="29"/>
      <c r="CO306" s="29"/>
      <c r="CP306" s="29"/>
      <c r="CQ306" s="29"/>
      <c r="CR306" s="29"/>
      <c r="CS306" s="29"/>
      <c r="CT306" s="29"/>
      <c r="CU306" s="29"/>
      <c r="CV306" s="29"/>
      <c r="CW306" s="29"/>
      <c r="CX306" s="29"/>
      <c r="CY306" s="29"/>
      <c r="CZ306" s="29"/>
      <c r="DA306" s="29"/>
    </row>
    <row r="307" spans="2:105">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c r="CO307" s="29"/>
      <c r="CP307" s="29"/>
      <c r="CQ307" s="29"/>
      <c r="CR307" s="29"/>
      <c r="CS307" s="29"/>
      <c r="CT307" s="29"/>
      <c r="CU307" s="29"/>
      <c r="CV307" s="29"/>
      <c r="CW307" s="29"/>
      <c r="CX307" s="29"/>
      <c r="CY307" s="29"/>
      <c r="CZ307" s="29"/>
      <c r="DA307" s="29"/>
    </row>
    <row r="308" spans="2:105">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29"/>
      <c r="BP308" s="29"/>
      <c r="BQ308" s="29"/>
      <c r="BR308" s="29"/>
      <c r="BS308" s="29"/>
      <c r="BT308" s="29"/>
      <c r="BU308" s="29"/>
      <c r="BV308" s="29"/>
      <c r="BW308" s="29"/>
      <c r="BX308" s="29"/>
      <c r="BY308" s="29"/>
      <c r="BZ308" s="29"/>
      <c r="CA308" s="29"/>
      <c r="CB308" s="29"/>
      <c r="CC308" s="29"/>
      <c r="CD308" s="29"/>
      <c r="CE308" s="29"/>
      <c r="CF308" s="29"/>
      <c r="CG308" s="29"/>
      <c r="CH308" s="29"/>
      <c r="CI308" s="29"/>
      <c r="CJ308" s="29"/>
      <c r="CK308" s="29"/>
      <c r="CL308" s="29"/>
      <c r="CM308" s="29"/>
      <c r="CN308" s="29"/>
      <c r="CO308" s="29"/>
      <c r="CP308" s="29"/>
      <c r="CQ308" s="29"/>
      <c r="CR308" s="29"/>
      <c r="CS308" s="29"/>
      <c r="CT308" s="29"/>
      <c r="CU308" s="29"/>
      <c r="CV308" s="29"/>
      <c r="CW308" s="29"/>
      <c r="CX308" s="29"/>
      <c r="CY308" s="29"/>
      <c r="CZ308" s="29"/>
      <c r="DA308" s="29"/>
    </row>
    <row r="309" spans="2:105">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c r="CS309" s="29"/>
      <c r="CT309" s="29"/>
      <c r="CU309" s="29"/>
      <c r="CV309" s="29"/>
      <c r="CW309" s="29"/>
      <c r="CX309" s="29"/>
      <c r="CY309" s="29"/>
      <c r="CZ309" s="29"/>
      <c r="DA309" s="29"/>
    </row>
    <row r="310" spans="2:105">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29"/>
      <c r="BP310" s="29"/>
      <c r="BQ310" s="29"/>
      <c r="BR310" s="29"/>
      <c r="BS310" s="29"/>
      <c r="BT310" s="29"/>
      <c r="BU310" s="29"/>
      <c r="BV310" s="29"/>
      <c r="BW310" s="29"/>
      <c r="BX310" s="29"/>
      <c r="BY310" s="29"/>
      <c r="BZ310" s="29"/>
      <c r="CA310" s="29"/>
      <c r="CB310" s="29"/>
      <c r="CC310" s="29"/>
      <c r="CD310" s="29"/>
      <c r="CE310" s="29"/>
      <c r="CF310" s="29"/>
      <c r="CG310" s="29"/>
      <c r="CH310" s="29"/>
      <c r="CI310" s="29"/>
      <c r="CJ310" s="29"/>
      <c r="CK310" s="29"/>
      <c r="CL310" s="29"/>
      <c r="CM310" s="29"/>
      <c r="CN310" s="29"/>
      <c r="CO310" s="29"/>
      <c r="CP310" s="29"/>
      <c r="CQ310" s="29"/>
      <c r="CR310" s="29"/>
      <c r="CS310" s="29"/>
      <c r="CT310" s="29"/>
      <c r="CU310" s="29"/>
      <c r="CV310" s="29"/>
      <c r="CW310" s="29"/>
      <c r="CX310" s="29"/>
      <c r="CY310" s="29"/>
      <c r="CZ310" s="29"/>
      <c r="DA310" s="29"/>
    </row>
    <row r="311" spans="2:105">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29"/>
      <c r="BP311" s="29"/>
      <c r="BQ311" s="29"/>
      <c r="BR311" s="29"/>
      <c r="BS311" s="29"/>
      <c r="BT311" s="29"/>
      <c r="BU311" s="29"/>
      <c r="BV311" s="29"/>
      <c r="BW311" s="29"/>
      <c r="BX311" s="29"/>
      <c r="BY311" s="29"/>
      <c r="BZ311" s="29"/>
      <c r="CA311" s="29"/>
      <c r="CB311" s="29"/>
      <c r="CC311" s="29"/>
      <c r="CD311" s="29"/>
      <c r="CE311" s="29"/>
      <c r="CF311" s="29"/>
      <c r="CG311" s="29"/>
      <c r="CH311" s="29"/>
      <c r="CI311" s="29"/>
      <c r="CJ311" s="29"/>
      <c r="CK311" s="29"/>
      <c r="CL311" s="29"/>
      <c r="CM311" s="29"/>
      <c r="CN311" s="29"/>
      <c r="CO311" s="29"/>
      <c r="CP311" s="29"/>
      <c r="CQ311" s="29"/>
      <c r="CR311" s="29"/>
      <c r="CS311" s="29"/>
      <c r="CT311" s="29"/>
      <c r="CU311" s="29"/>
      <c r="CV311" s="29"/>
      <c r="CW311" s="29"/>
      <c r="CX311" s="29"/>
      <c r="CY311" s="29"/>
      <c r="CZ311" s="29"/>
      <c r="DA311" s="29"/>
    </row>
    <row r="312" spans="2:105">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29"/>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c r="CO312" s="29"/>
      <c r="CP312" s="29"/>
      <c r="CQ312" s="29"/>
      <c r="CR312" s="29"/>
      <c r="CS312" s="29"/>
      <c r="CT312" s="29"/>
      <c r="CU312" s="29"/>
      <c r="CV312" s="29"/>
      <c r="CW312" s="29"/>
      <c r="CX312" s="29"/>
      <c r="CY312" s="29"/>
      <c r="CZ312" s="29"/>
      <c r="DA312" s="29"/>
    </row>
    <row r="313" spans="2:105">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c r="CS313" s="29"/>
      <c r="CT313" s="29"/>
      <c r="CU313" s="29"/>
      <c r="CV313" s="29"/>
      <c r="CW313" s="29"/>
      <c r="CX313" s="29"/>
      <c r="CY313" s="29"/>
      <c r="CZ313" s="29"/>
      <c r="DA313" s="29"/>
    </row>
    <row r="314" spans="2:105">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29"/>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c r="CO314" s="29"/>
      <c r="CP314" s="29"/>
      <c r="CQ314" s="29"/>
      <c r="CR314" s="29"/>
      <c r="CS314" s="29"/>
      <c r="CT314" s="29"/>
      <c r="CU314" s="29"/>
      <c r="CV314" s="29"/>
      <c r="CW314" s="29"/>
      <c r="CX314" s="29"/>
      <c r="CY314" s="29"/>
      <c r="CZ314" s="29"/>
      <c r="DA314" s="29"/>
    </row>
    <row r="315" spans="2:105">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29"/>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c r="CO315" s="29"/>
      <c r="CP315" s="29"/>
      <c r="CQ315" s="29"/>
      <c r="CR315" s="29"/>
      <c r="CS315" s="29"/>
      <c r="CT315" s="29"/>
      <c r="CU315" s="29"/>
      <c r="CV315" s="29"/>
      <c r="CW315" s="29"/>
      <c r="CX315" s="29"/>
      <c r="CY315" s="29"/>
      <c r="CZ315" s="29"/>
      <c r="DA315" s="29"/>
    </row>
    <row r="316" spans="2:105">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29"/>
      <c r="BP316" s="29"/>
      <c r="BQ316" s="29"/>
      <c r="BR316" s="29"/>
      <c r="BS316" s="29"/>
      <c r="BT316" s="29"/>
      <c r="BU316" s="29"/>
      <c r="BV316" s="29"/>
      <c r="BW316" s="29"/>
      <c r="BX316" s="29"/>
      <c r="BY316" s="29"/>
      <c r="BZ316" s="29"/>
      <c r="CA316" s="29"/>
      <c r="CB316" s="29"/>
      <c r="CC316" s="29"/>
      <c r="CD316" s="29"/>
      <c r="CE316" s="29"/>
      <c r="CF316" s="29"/>
      <c r="CG316" s="29"/>
      <c r="CH316" s="29"/>
      <c r="CI316" s="29"/>
      <c r="CJ316" s="29"/>
      <c r="CK316" s="29"/>
      <c r="CL316" s="29"/>
      <c r="CM316" s="29"/>
      <c r="CN316" s="29"/>
      <c r="CO316" s="29"/>
      <c r="CP316" s="29"/>
      <c r="CQ316" s="29"/>
      <c r="CR316" s="29"/>
      <c r="CS316" s="29"/>
      <c r="CT316" s="29"/>
      <c r="CU316" s="29"/>
      <c r="CV316" s="29"/>
      <c r="CW316" s="29"/>
      <c r="CX316" s="29"/>
      <c r="CY316" s="29"/>
      <c r="CZ316" s="29"/>
      <c r="DA316" s="29"/>
    </row>
    <row r="317" spans="2:105">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29"/>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c r="CO317" s="29"/>
      <c r="CP317" s="29"/>
      <c r="CQ317" s="29"/>
      <c r="CR317" s="29"/>
      <c r="CS317" s="29"/>
      <c r="CT317" s="29"/>
      <c r="CU317" s="29"/>
      <c r="CV317" s="29"/>
      <c r="CW317" s="29"/>
      <c r="CX317" s="29"/>
      <c r="CY317" s="29"/>
      <c r="CZ317" s="29"/>
      <c r="DA317" s="29"/>
    </row>
    <row r="318" spans="2:105">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29"/>
      <c r="BP318" s="29"/>
      <c r="BQ318" s="29"/>
      <c r="BR318" s="29"/>
      <c r="BS318" s="29"/>
      <c r="BT318" s="29"/>
      <c r="BU318" s="29"/>
      <c r="BV318" s="29"/>
      <c r="BW318" s="29"/>
      <c r="BX318" s="29"/>
      <c r="BY318" s="29"/>
      <c r="BZ318" s="29"/>
      <c r="CA318" s="29"/>
      <c r="CB318" s="29"/>
      <c r="CC318" s="29"/>
      <c r="CD318" s="29"/>
      <c r="CE318" s="29"/>
      <c r="CF318" s="29"/>
      <c r="CG318" s="29"/>
      <c r="CH318" s="29"/>
      <c r="CI318" s="29"/>
      <c r="CJ318" s="29"/>
      <c r="CK318" s="29"/>
      <c r="CL318" s="29"/>
      <c r="CM318" s="29"/>
      <c r="CN318" s="29"/>
      <c r="CO318" s="29"/>
      <c r="CP318" s="29"/>
      <c r="CQ318" s="29"/>
      <c r="CR318" s="29"/>
      <c r="CS318" s="29"/>
      <c r="CT318" s="29"/>
      <c r="CU318" s="29"/>
      <c r="CV318" s="29"/>
      <c r="CW318" s="29"/>
      <c r="CX318" s="29"/>
      <c r="CY318" s="29"/>
      <c r="CZ318" s="29"/>
      <c r="DA318" s="29"/>
    </row>
    <row r="319" spans="2:105">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29"/>
      <c r="BS319" s="29"/>
      <c r="BT319" s="29"/>
      <c r="BU319" s="29"/>
      <c r="BV319" s="29"/>
      <c r="BW319" s="29"/>
      <c r="BX319" s="29"/>
      <c r="BY319" s="29"/>
      <c r="BZ319" s="29"/>
      <c r="CA319" s="29"/>
      <c r="CB319" s="29"/>
      <c r="CC319" s="29"/>
      <c r="CD319" s="29"/>
      <c r="CE319" s="29"/>
      <c r="CF319" s="29"/>
      <c r="CG319" s="29"/>
      <c r="CH319" s="29"/>
      <c r="CI319" s="29"/>
      <c r="CJ319" s="29"/>
      <c r="CK319" s="29"/>
      <c r="CL319" s="29"/>
      <c r="CM319" s="29"/>
      <c r="CN319" s="29"/>
      <c r="CO319" s="29"/>
      <c r="CP319" s="29"/>
      <c r="CQ319" s="29"/>
      <c r="CR319" s="29"/>
      <c r="CS319" s="29"/>
      <c r="CT319" s="29"/>
      <c r="CU319" s="29"/>
      <c r="CV319" s="29"/>
      <c r="CW319" s="29"/>
      <c r="CX319" s="29"/>
      <c r="CY319" s="29"/>
      <c r="CZ319" s="29"/>
      <c r="DA319" s="29"/>
    </row>
    <row r="320" spans="2:105">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29"/>
      <c r="BP320" s="29"/>
      <c r="BQ320" s="29"/>
      <c r="BR320" s="29"/>
      <c r="BS320" s="29"/>
      <c r="BT320" s="29"/>
      <c r="BU320" s="29"/>
      <c r="BV320" s="29"/>
      <c r="BW320" s="29"/>
      <c r="BX320" s="29"/>
      <c r="BY320" s="29"/>
      <c r="BZ320" s="29"/>
      <c r="CA320" s="29"/>
      <c r="CB320" s="29"/>
      <c r="CC320" s="29"/>
      <c r="CD320" s="29"/>
      <c r="CE320" s="29"/>
      <c r="CF320" s="29"/>
      <c r="CG320" s="29"/>
      <c r="CH320" s="29"/>
      <c r="CI320" s="29"/>
      <c r="CJ320" s="29"/>
      <c r="CK320" s="29"/>
      <c r="CL320" s="29"/>
      <c r="CM320" s="29"/>
      <c r="CN320" s="29"/>
      <c r="CO320" s="29"/>
      <c r="CP320" s="29"/>
      <c r="CQ320" s="29"/>
      <c r="CR320" s="29"/>
      <c r="CS320" s="29"/>
      <c r="CT320" s="29"/>
      <c r="CU320" s="29"/>
      <c r="CV320" s="29"/>
      <c r="CW320" s="29"/>
      <c r="CX320" s="29"/>
      <c r="CY320" s="29"/>
      <c r="CZ320" s="29"/>
      <c r="DA320" s="29"/>
    </row>
    <row r="321" spans="6:105">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29"/>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c r="CO321" s="29"/>
      <c r="CP321" s="29"/>
      <c r="CQ321" s="29"/>
      <c r="CR321" s="29"/>
      <c r="CS321" s="29"/>
      <c r="CT321" s="29"/>
      <c r="CU321" s="29"/>
      <c r="CV321" s="29"/>
      <c r="CW321" s="29"/>
      <c r="CX321" s="29"/>
      <c r="CY321" s="29"/>
      <c r="CZ321" s="29"/>
      <c r="DA321" s="29"/>
    </row>
    <row r="322" spans="6:105">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c r="CO322" s="29"/>
      <c r="CP322" s="29"/>
      <c r="CQ322" s="29"/>
      <c r="CR322" s="29"/>
      <c r="CS322" s="29"/>
      <c r="CT322" s="29"/>
      <c r="CU322" s="29"/>
      <c r="CV322" s="29"/>
      <c r="CW322" s="29"/>
      <c r="CX322" s="29"/>
      <c r="CY322" s="29"/>
      <c r="CZ322" s="29"/>
      <c r="DA322" s="29"/>
    </row>
    <row r="323" spans="6:105">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29"/>
      <c r="BP323" s="29"/>
      <c r="BQ323" s="29"/>
      <c r="BR323" s="29"/>
      <c r="BS323" s="29"/>
      <c r="BT323" s="29"/>
      <c r="BU323" s="29"/>
      <c r="BV323" s="29"/>
      <c r="BW323" s="29"/>
      <c r="BX323" s="29"/>
      <c r="BY323" s="29"/>
      <c r="BZ323" s="29"/>
      <c r="CA323" s="29"/>
      <c r="CB323" s="29"/>
      <c r="CC323" s="29"/>
      <c r="CD323" s="29"/>
      <c r="CE323" s="29"/>
      <c r="CF323" s="29"/>
      <c r="CG323" s="29"/>
      <c r="CH323" s="29"/>
      <c r="CI323" s="29"/>
      <c r="CJ323" s="29"/>
      <c r="CK323" s="29"/>
      <c r="CL323" s="29"/>
      <c r="CM323" s="29"/>
      <c r="CN323" s="29"/>
      <c r="CO323" s="29"/>
      <c r="CP323" s="29"/>
      <c r="CQ323" s="29"/>
      <c r="CR323" s="29"/>
      <c r="CS323" s="29"/>
      <c r="CT323" s="29"/>
      <c r="CU323" s="29"/>
      <c r="CV323" s="29"/>
      <c r="CW323" s="29"/>
      <c r="CX323" s="29"/>
      <c r="CY323" s="29"/>
      <c r="CZ323" s="29"/>
      <c r="DA323" s="29"/>
    </row>
    <row r="324" spans="6:105">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29"/>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c r="CO324" s="29"/>
      <c r="CP324" s="29"/>
      <c r="CQ324" s="29"/>
      <c r="CR324" s="29"/>
      <c r="CS324" s="29"/>
      <c r="CT324" s="29"/>
      <c r="CU324" s="29"/>
      <c r="CV324" s="29"/>
      <c r="CW324" s="29"/>
      <c r="CX324" s="29"/>
      <c r="CY324" s="29"/>
      <c r="CZ324" s="29"/>
      <c r="DA324" s="29"/>
    </row>
    <row r="325" spans="6:105">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29"/>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c r="CO325" s="29"/>
      <c r="CP325" s="29"/>
      <c r="CQ325" s="29"/>
      <c r="CR325" s="29"/>
      <c r="CS325" s="29"/>
      <c r="CT325" s="29"/>
      <c r="CU325" s="29"/>
      <c r="CV325" s="29"/>
      <c r="CW325" s="29"/>
      <c r="CX325" s="29"/>
      <c r="CY325" s="29"/>
      <c r="CZ325" s="29"/>
      <c r="DA325" s="29"/>
    </row>
    <row r="326" spans="6:105">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29"/>
      <c r="BP326" s="29"/>
      <c r="BQ326" s="29"/>
      <c r="BR326" s="29"/>
      <c r="BS326" s="29"/>
      <c r="BT326" s="29"/>
      <c r="BU326" s="29"/>
      <c r="BV326" s="29"/>
      <c r="BW326" s="29"/>
      <c r="BX326" s="29"/>
      <c r="BY326" s="29"/>
      <c r="BZ326" s="29"/>
      <c r="CA326" s="29"/>
      <c r="CB326" s="29"/>
      <c r="CC326" s="29"/>
      <c r="CD326" s="29"/>
      <c r="CE326" s="29"/>
      <c r="CF326" s="29"/>
      <c r="CG326" s="29"/>
      <c r="CH326" s="29"/>
      <c r="CI326" s="29"/>
      <c r="CJ326" s="29"/>
      <c r="CK326" s="29"/>
      <c r="CL326" s="29"/>
      <c r="CM326" s="29"/>
      <c r="CN326" s="29"/>
      <c r="CO326" s="29"/>
      <c r="CP326" s="29"/>
      <c r="CQ326" s="29"/>
      <c r="CR326" s="29"/>
      <c r="CS326" s="29"/>
      <c r="CT326" s="29"/>
      <c r="CU326" s="29"/>
      <c r="CV326" s="29"/>
      <c r="CW326" s="29"/>
      <c r="CX326" s="29"/>
      <c r="CY326" s="29"/>
      <c r="CZ326" s="29"/>
      <c r="DA326" s="29"/>
    </row>
    <row r="327" spans="6:105">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29"/>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c r="CO327" s="29"/>
      <c r="CP327" s="29"/>
      <c r="CQ327" s="29"/>
      <c r="CR327" s="29"/>
      <c r="CS327" s="29"/>
      <c r="CT327" s="29"/>
      <c r="CU327" s="29"/>
      <c r="CV327" s="29"/>
      <c r="CW327" s="29"/>
      <c r="CX327" s="29"/>
      <c r="CY327" s="29"/>
      <c r="CZ327" s="29"/>
      <c r="DA327" s="29"/>
    </row>
    <row r="328" spans="6:105">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29"/>
      <c r="BP328" s="29"/>
      <c r="BQ328" s="29"/>
      <c r="BR328" s="29"/>
      <c r="BS328" s="29"/>
      <c r="BT328" s="29"/>
      <c r="BU328" s="29"/>
      <c r="BV328" s="29"/>
      <c r="BW328" s="29"/>
      <c r="BX328" s="29"/>
      <c r="BY328" s="29"/>
      <c r="BZ328" s="29"/>
      <c r="CA328" s="29"/>
      <c r="CB328" s="29"/>
      <c r="CC328" s="29"/>
      <c r="CD328" s="29"/>
      <c r="CE328" s="29"/>
      <c r="CF328" s="29"/>
      <c r="CG328" s="29"/>
      <c r="CH328" s="29"/>
      <c r="CI328" s="29"/>
      <c r="CJ328" s="29"/>
      <c r="CK328" s="29"/>
      <c r="CL328" s="29"/>
      <c r="CM328" s="29"/>
      <c r="CN328" s="29"/>
      <c r="CO328" s="29"/>
      <c r="CP328" s="29"/>
      <c r="CQ328" s="29"/>
      <c r="CR328" s="29"/>
      <c r="CS328" s="29"/>
      <c r="CT328" s="29"/>
      <c r="CU328" s="29"/>
      <c r="CV328" s="29"/>
      <c r="CW328" s="29"/>
      <c r="CX328" s="29"/>
      <c r="CY328" s="29"/>
      <c r="CZ328" s="29"/>
      <c r="DA328" s="29"/>
    </row>
    <row r="329" spans="6:105">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c r="CS329" s="29"/>
      <c r="CT329" s="29"/>
      <c r="CU329" s="29"/>
      <c r="CV329" s="29"/>
      <c r="CW329" s="29"/>
      <c r="CX329" s="29"/>
      <c r="CY329" s="29"/>
      <c r="CZ329" s="29"/>
      <c r="DA329" s="29"/>
    </row>
    <row r="330" spans="6:105">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29"/>
      <c r="BP330" s="29"/>
      <c r="BQ330" s="29"/>
      <c r="BR330" s="29"/>
      <c r="BS330" s="29"/>
      <c r="BT330" s="29"/>
      <c r="BU330" s="29"/>
      <c r="BV330" s="29"/>
      <c r="BW330" s="29"/>
      <c r="BX330" s="29"/>
      <c r="BY330" s="29"/>
      <c r="BZ330" s="29"/>
      <c r="CA330" s="29"/>
      <c r="CB330" s="29"/>
      <c r="CC330" s="29"/>
      <c r="CD330" s="29"/>
      <c r="CE330" s="29"/>
      <c r="CF330" s="29"/>
      <c r="CG330" s="29"/>
      <c r="CH330" s="29"/>
      <c r="CI330" s="29"/>
      <c r="CJ330" s="29"/>
      <c r="CK330" s="29"/>
      <c r="CL330" s="29"/>
      <c r="CM330" s="29"/>
      <c r="CN330" s="29"/>
      <c r="CO330" s="29"/>
      <c r="CP330" s="29"/>
      <c r="CQ330" s="29"/>
      <c r="CR330" s="29"/>
      <c r="CS330" s="29"/>
      <c r="CT330" s="29"/>
      <c r="CU330" s="29"/>
      <c r="CV330" s="29"/>
      <c r="CW330" s="29"/>
      <c r="CX330" s="29"/>
      <c r="CY330" s="29"/>
      <c r="CZ330" s="29"/>
      <c r="DA330" s="29"/>
    </row>
    <row r="331" spans="6:105">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29"/>
      <c r="BP331" s="29"/>
      <c r="BQ331" s="29"/>
      <c r="BR331" s="29"/>
      <c r="BS331" s="29"/>
      <c r="BT331" s="29"/>
      <c r="BU331" s="29"/>
      <c r="BV331" s="29"/>
      <c r="BW331" s="29"/>
      <c r="BX331" s="29"/>
      <c r="BY331" s="29"/>
      <c r="BZ331" s="29"/>
      <c r="CA331" s="29"/>
      <c r="CB331" s="29"/>
      <c r="CC331" s="29"/>
      <c r="CD331" s="29"/>
      <c r="CE331" s="29"/>
      <c r="CF331" s="29"/>
      <c r="CG331" s="29"/>
      <c r="CH331" s="29"/>
      <c r="CI331" s="29"/>
      <c r="CJ331" s="29"/>
      <c r="CK331" s="29"/>
      <c r="CL331" s="29"/>
      <c r="CM331" s="29"/>
      <c r="CN331" s="29"/>
      <c r="CO331" s="29"/>
      <c r="CP331" s="29"/>
      <c r="CQ331" s="29"/>
      <c r="CR331" s="29"/>
      <c r="CS331" s="29"/>
      <c r="CT331" s="29"/>
      <c r="CU331" s="29"/>
      <c r="CV331" s="29"/>
      <c r="CW331" s="29"/>
      <c r="CX331" s="29"/>
      <c r="CY331" s="29"/>
      <c r="CZ331" s="29"/>
      <c r="DA331" s="29"/>
    </row>
    <row r="332" spans="6:105">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29"/>
      <c r="BP332" s="29"/>
      <c r="BQ332" s="29"/>
      <c r="BR332" s="29"/>
      <c r="BS332" s="29"/>
      <c r="BT332" s="29"/>
      <c r="BU332" s="29"/>
      <c r="BV332" s="29"/>
      <c r="BW332" s="29"/>
      <c r="BX332" s="29"/>
      <c r="BY332" s="29"/>
      <c r="BZ332" s="29"/>
      <c r="CA332" s="29"/>
      <c r="CB332" s="29"/>
      <c r="CC332" s="29"/>
      <c r="CD332" s="29"/>
      <c r="CE332" s="29"/>
      <c r="CF332" s="29"/>
      <c r="CG332" s="29"/>
      <c r="CH332" s="29"/>
      <c r="CI332" s="29"/>
      <c r="CJ332" s="29"/>
      <c r="CK332" s="29"/>
      <c r="CL332" s="29"/>
      <c r="CM332" s="29"/>
      <c r="CN332" s="29"/>
      <c r="CO332" s="29"/>
      <c r="CP332" s="29"/>
      <c r="CQ332" s="29"/>
      <c r="CR332" s="29"/>
      <c r="CS332" s="29"/>
      <c r="CT332" s="29"/>
      <c r="CU332" s="29"/>
      <c r="CV332" s="29"/>
      <c r="CW332" s="29"/>
      <c r="CX332" s="29"/>
      <c r="CY332" s="29"/>
      <c r="CZ332" s="29"/>
      <c r="DA332" s="29"/>
    </row>
    <row r="333" spans="6:105">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c r="BO333" s="29"/>
      <c r="BP333" s="29"/>
      <c r="BQ333" s="29"/>
      <c r="BR333" s="29"/>
      <c r="BS333" s="29"/>
      <c r="BT333" s="29"/>
      <c r="BU333" s="29"/>
      <c r="BV333" s="29"/>
      <c r="BW333" s="29"/>
      <c r="BX333" s="29"/>
      <c r="BY333" s="29"/>
      <c r="BZ333" s="29"/>
      <c r="CA333" s="29"/>
      <c r="CB333" s="29"/>
      <c r="CC333" s="29"/>
      <c r="CD333" s="29"/>
      <c r="CE333" s="29"/>
      <c r="CF333" s="29"/>
      <c r="CG333" s="29"/>
      <c r="CH333" s="29"/>
      <c r="CI333" s="29"/>
      <c r="CJ333" s="29"/>
      <c r="CK333" s="29"/>
      <c r="CL333" s="29"/>
      <c r="CM333" s="29"/>
      <c r="CN333" s="29"/>
      <c r="CO333" s="29"/>
      <c r="CP333" s="29"/>
      <c r="CQ333" s="29"/>
      <c r="CR333" s="29"/>
      <c r="CS333" s="29"/>
      <c r="CT333" s="29"/>
      <c r="CU333" s="29"/>
      <c r="CV333" s="29"/>
      <c r="CW333" s="29"/>
      <c r="CX333" s="29"/>
      <c r="CY333" s="29"/>
      <c r="CZ333" s="29"/>
      <c r="DA333" s="29"/>
    </row>
    <row r="334" spans="6:105">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29"/>
      <c r="BP334" s="29"/>
      <c r="BQ334" s="29"/>
      <c r="BR334" s="29"/>
      <c r="BS334" s="29"/>
      <c r="BT334" s="29"/>
      <c r="BU334" s="29"/>
      <c r="BV334" s="29"/>
      <c r="BW334" s="29"/>
      <c r="BX334" s="29"/>
      <c r="BY334" s="29"/>
      <c r="BZ334" s="29"/>
      <c r="CA334" s="29"/>
      <c r="CB334" s="29"/>
      <c r="CC334" s="29"/>
      <c r="CD334" s="29"/>
      <c r="CE334" s="29"/>
      <c r="CF334" s="29"/>
      <c r="CG334" s="29"/>
      <c r="CH334" s="29"/>
      <c r="CI334" s="29"/>
      <c r="CJ334" s="29"/>
      <c r="CK334" s="29"/>
      <c r="CL334" s="29"/>
      <c r="CM334" s="29"/>
      <c r="CN334" s="29"/>
      <c r="CO334" s="29"/>
      <c r="CP334" s="29"/>
      <c r="CQ334" s="29"/>
      <c r="CR334" s="29"/>
      <c r="CS334" s="29"/>
      <c r="CT334" s="29"/>
      <c r="CU334" s="29"/>
      <c r="CV334" s="29"/>
      <c r="CW334" s="29"/>
      <c r="CX334" s="29"/>
      <c r="CY334" s="29"/>
      <c r="CZ334" s="29"/>
      <c r="DA334" s="29"/>
    </row>
    <row r="335" spans="6:105">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c r="CO335" s="29"/>
      <c r="CP335" s="29"/>
      <c r="CQ335" s="29"/>
      <c r="CR335" s="29"/>
      <c r="CS335" s="29"/>
      <c r="CT335" s="29"/>
      <c r="CU335" s="29"/>
      <c r="CV335" s="29"/>
      <c r="CW335" s="29"/>
      <c r="CX335" s="29"/>
      <c r="CY335" s="29"/>
      <c r="CZ335" s="29"/>
      <c r="DA335" s="29"/>
    </row>
    <row r="336" spans="6:105">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c r="BO336" s="29"/>
      <c r="BP336" s="29"/>
      <c r="BQ336" s="29"/>
      <c r="BR336" s="29"/>
      <c r="BS336" s="29"/>
      <c r="BT336" s="29"/>
      <c r="BU336" s="29"/>
      <c r="BV336" s="29"/>
      <c r="BW336" s="29"/>
      <c r="BX336" s="29"/>
      <c r="BY336" s="29"/>
      <c r="BZ336" s="29"/>
      <c r="CA336" s="29"/>
      <c r="CB336" s="29"/>
      <c r="CC336" s="29"/>
      <c r="CD336" s="29"/>
      <c r="CE336" s="29"/>
      <c r="CF336" s="29"/>
      <c r="CG336" s="29"/>
      <c r="CH336" s="29"/>
      <c r="CI336" s="29"/>
      <c r="CJ336" s="29"/>
      <c r="CK336" s="29"/>
      <c r="CL336" s="29"/>
      <c r="CM336" s="29"/>
      <c r="CN336" s="29"/>
      <c r="CO336" s="29"/>
      <c r="CP336" s="29"/>
      <c r="CQ336" s="29"/>
      <c r="CR336" s="29"/>
      <c r="CS336" s="29"/>
      <c r="CT336" s="29"/>
      <c r="CU336" s="29"/>
      <c r="CV336" s="29"/>
      <c r="CW336" s="29"/>
      <c r="CX336" s="29"/>
      <c r="CY336" s="29"/>
      <c r="CZ336" s="29"/>
      <c r="DA336" s="29"/>
    </row>
    <row r="337" spans="6:105">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c r="CO337" s="29"/>
      <c r="CP337" s="29"/>
      <c r="CQ337" s="29"/>
      <c r="CR337" s="29"/>
      <c r="CS337" s="29"/>
      <c r="CT337" s="29"/>
      <c r="CU337" s="29"/>
      <c r="CV337" s="29"/>
      <c r="CW337" s="29"/>
      <c r="CX337" s="29"/>
      <c r="CY337" s="29"/>
      <c r="CZ337" s="29"/>
      <c r="DA337" s="29"/>
    </row>
    <row r="338" spans="6:105">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29"/>
      <c r="BP338" s="29"/>
      <c r="BQ338" s="29"/>
      <c r="BR338" s="29"/>
      <c r="BS338" s="29"/>
      <c r="BT338" s="29"/>
      <c r="BU338" s="29"/>
      <c r="BV338" s="29"/>
      <c r="BW338" s="29"/>
      <c r="BX338" s="29"/>
      <c r="BY338" s="29"/>
      <c r="BZ338" s="29"/>
      <c r="CA338" s="29"/>
      <c r="CB338" s="29"/>
      <c r="CC338" s="29"/>
      <c r="CD338" s="29"/>
      <c r="CE338" s="29"/>
      <c r="CF338" s="29"/>
      <c r="CG338" s="29"/>
      <c r="CH338" s="29"/>
      <c r="CI338" s="29"/>
      <c r="CJ338" s="29"/>
      <c r="CK338" s="29"/>
      <c r="CL338" s="29"/>
      <c r="CM338" s="29"/>
      <c r="CN338" s="29"/>
      <c r="CO338" s="29"/>
      <c r="CP338" s="29"/>
      <c r="CQ338" s="29"/>
      <c r="CR338" s="29"/>
      <c r="CS338" s="29"/>
      <c r="CT338" s="29"/>
      <c r="CU338" s="29"/>
      <c r="CV338" s="29"/>
      <c r="CW338" s="29"/>
      <c r="CX338" s="29"/>
      <c r="CY338" s="29"/>
      <c r="CZ338" s="29"/>
      <c r="DA338" s="29"/>
    </row>
    <row r="339" spans="6:105">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c r="BO339" s="29"/>
      <c r="BP339" s="29"/>
      <c r="BQ339" s="29"/>
      <c r="BR339" s="29"/>
      <c r="BS339" s="29"/>
      <c r="BT339" s="29"/>
      <c r="BU339" s="29"/>
      <c r="BV339" s="29"/>
      <c r="BW339" s="29"/>
      <c r="BX339" s="29"/>
      <c r="BY339" s="29"/>
      <c r="BZ339" s="29"/>
      <c r="CA339" s="29"/>
      <c r="CB339" s="29"/>
      <c r="CC339" s="29"/>
      <c r="CD339" s="29"/>
      <c r="CE339" s="29"/>
      <c r="CF339" s="29"/>
      <c r="CG339" s="29"/>
      <c r="CH339" s="29"/>
      <c r="CI339" s="29"/>
      <c r="CJ339" s="29"/>
      <c r="CK339" s="29"/>
      <c r="CL339" s="29"/>
      <c r="CM339" s="29"/>
      <c r="CN339" s="29"/>
      <c r="CO339" s="29"/>
      <c r="CP339" s="29"/>
      <c r="CQ339" s="29"/>
      <c r="CR339" s="29"/>
      <c r="CS339" s="29"/>
      <c r="CT339" s="29"/>
      <c r="CU339" s="29"/>
      <c r="CV339" s="29"/>
      <c r="CW339" s="29"/>
      <c r="CX339" s="29"/>
      <c r="CY339" s="29"/>
      <c r="CZ339" s="29"/>
      <c r="DA339" s="29"/>
    </row>
    <row r="340" spans="6:105">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29"/>
      <c r="BP340" s="29"/>
      <c r="BQ340" s="29"/>
      <c r="BR340" s="29"/>
      <c r="BS340" s="29"/>
      <c r="BT340" s="29"/>
      <c r="BU340" s="29"/>
      <c r="BV340" s="29"/>
      <c r="BW340" s="29"/>
      <c r="BX340" s="29"/>
      <c r="BY340" s="29"/>
      <c r="BZ340" s="29"/>
      <c r="CA340" s="29"/>
      <c r="CB340" s="29"/>
      <c r="CC340" s="29"/>
      <c r="CD340" s="29"/>
      <c r="CE340" s="29"/>
      <c r="CF340" s="29"/>
      <c r="CG340" s="29"/>
      <c r="CH340" s="29"/>
      <c r="CI340" s="29"/>
      <c r="CJ340" s="29"/>
      <c r="CK340" s="29"/>
      <c r="CL340" s="29"/>
      <c r="CM340" s="29"/>
      <c r="CN340" s="29"/>
      <c r="CO340" s="29"/>
      <c r="CP340" s="29"/>
      <c r="CQ340" s="29"/>
      <c r="CR340" s="29"/>
      <c r="CS340" s="29"/>
      <c r="CT340" s="29"/>
      <c r="CU340" s="29"/>
      <c r="CV340" s="29"/>
      <c r="CW340" s="29"/>
      <c r="CX340" s="29"/>
      <c r="CY340" s="29"/>
      <c r="CZ340" s="29"/>
      <c r="DA340" s="29"/>
    </row>
    <row r="341" spans="6:105">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29"/>
      <c r="BP341" s="29"/>
      <c r="BQ341" s="29"/>
      <c r="BR341" s="29"/>
      <c r="BS341" s="29"/>
      <c r="BT341" s="29"/>
      <c r="BU341" s="29"/>
      <c r="BV341" s="29"/>
      <c r="BW341" s="29"/>
      <c r="BX341" s="29"/>
      <c r="BY341" s="29"/>
      <c r="BZ341" s="29"/>
      <c r="CA341" s="29"/>
      <c r="CB341" s="29"/>
      <c r="CC341" s="29"/>
      <c r="CD341" s="29"/>
      <c r="CE341" s="29"/>
      <c r="CF341" s="29"/>
      <c r="CG341" s="29"/>
      <c r="CH341" s="29"/>
      <c r="CI341" s="29"/>
      <c r="CJ341" s="29"/>
      <c r="CK341" s="29"/>
      <c r="CL341" s="29"/>
      <c r="CM341" s="29"/>
      <c r="CN341" s="29"/>
      <c r="CO341" s="29"/>
      <c r="CP341" s="29"/>
      <c r="CQ341" s="29"/>
      <c r="CR341" s="29"/>
      <c r="CS341" s="29"/>
      <c r="CT341" s="29"/>
      <c r="CU341" s="29"/>
      <c r="CV341" s="29"/>
      <c r="CW341" s="29"/>
      <c r="CX341" s="29"/>
      <c r="CY341" s="29"/>
      <c r="CZ341" s="29"/>
      <c r="DA341" s="29"/>
    </row>
    <row r="342" spans="6:105">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c r="CB342" s="29"/>
      <c r="CC342" s="29"/>
      <c r="CD342" s="29"/>
      <c r="CE342" s="29"/>
      <c r="CF342" s="29"/>
      <c r="CG342" s="29"/>
      <c r="CH342" s="29"/>
      <c r="CI342" s="29"/>
      <c r="CJ342" s="29"/>
      <c r="CK342" s="29"/>
      <c r="CL342" s="29"/>
      <c r="CM342" s="29"/>
      <c r="CN342" s="29"/>
      <c r="CO342" s="29"/>
      <c r="CP342" s="29"/>
      <c r="CQ342" s="29"/>
      <c r="CR342" s="29"/>
      <c r="CS342" s="29"/>
      <c r="CT342" s="29"/>
      <c r="CU342" s="29"/>
      <c r="CV342" s="29"/>
      <c r="CW342" s="29"/>
      <c r="CX342" s="29"/>
      <c r="CY342" s="29"/>
      <c r="CZ342" s="29"/>
      <c r="DA342" s="29"/>
    </row>
    <row r="343" spans="6:105">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29"/>
      <c r="BP343" s="29"/>
      <c r="BQ343" s="29"/>
      <c r="BR343" s="29"/>
      <c r="BS343" s="29"/>
      <c r="BT343" s="29"/>
      <c r="BU343" s="29"/>
      <c r="BV343" s="29"/>
      <c r="BW343" s="29"/>
      <c r="BX343" s="29"/>
      <c r="BY343" s="29"/>
      <c r="BZ343" s="29"/>
      <c r="CA343" s="29"/>
      <c r="CB343" s="29"/>
      <c r="CC343" s="29"/>
      <c r="CD343" s="29"/>
      <c r="CE343" s="29"/>
      <c r="CF343" s="29"/>
      <c r="CG343" s="29"/>
      <c r="CH343" s="29"/>
      <c r="CI343" s="29"/>
      <c r="CJ343" s="29"/>
      <c r="CK343" s="29"/>
      <c r="CL343" s="29"/>
      <c r="CM343" s="29"/>
      <c r="CN343" s="29"/>
      <c r="CO343" s="29"/>
      <c r="CP343" s="29"/>
      <c r="CQ343" s="29"/>
      <c r="CR343" s="29"/>
      <c r="CS343" s="29"/>
      <c r="CT343" s="29"/>
      <c r="CU343" s="29"/>
      <c r="CV343" s="29"/>
      <c r="CW343" s="29"/>
      <c r="CX343" s="29"/>
      <c r="CY343" s="29"/>
      <c r="CZ343" s="29"/>
      <c r="DA343" s="29"/>
    </row>
    <row r="344" spans="6:105">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29"/>
      <c r="BP344" s="29"/>
      <c r="BQ344" s="29"/>
      <c r="BR344" s="29"/>
      <c r="BS344" s="29"/>
      <c r="BT344" s="29"/>
      <c r="BU344" s="29"/>
      <c r="BV344" s="29"/>
      <c r="BW344" s="29"/>
      <c r="BX344" s="29"/>
      <c r="BY344" s="29"/>
      <c r="BZ344" s="29"/>
      <c r="CA344" s="29"/>
      <c r="CB344" s="29"/>
      <c r="CC344" s="29"/>
      <c r="CD344" s="29"/>
      <c r="CE344" s="29"/>
      <c r="CF344" s="29"/>
      <c r="CG344" s="29"/>
      <c r="CH344" s="29"/>
      <c r="CI344" s="29"/>
      <c r="CJ344" s="29"/>
      <c r="CK344" s="29"/>
      <c r="CL344" s="29"/>
      <c r="CM344" s="29"/>
      <c r="CN344" s="29"/>
      <c r="CO344" s="29"/>
      <c r="CP344" s="29"/>
      <c r="CQ344" s="29"/>
      <c r="CR344" s="29"/>
      <c r="CS344" s="29"/>
      <c r="CT344" s="29"/>
      <c r="CU344" s="29"/>
      <c r="CV344" s="29"/>
      <c r="CW344" s="29"/>
      <c r="CX344" s="29"/>
      <c r="CY344" s="29"/>
      <c r="CZ344" s="29"/>
      <c r="DA344" s="29"/>
    </row>
    <row r="345" spans="6:105">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29"/>
      <c r="BP345" s="29"/>
      <c r="BQ345" s="29"/>
      <c r="BR345" s="29"/>
      <c r="BS345" s="29"/>
      <c r="BT345" s="29"/>
      <c r="BU345" s="29"/>
      <c r="BV345" s="29"/>
      <c r="BW345" s="29"/>
      <c r="BX345" s="29"/>
      <c r="BY345" s="29"/>
      <c r="BZ345" s="29"/>
      <c r="CA345" s="29"/>
      <c r="CB345" s="29"/>
      <c r="CC345" s="29"/>
      <c r="CD345" s="29"/>
      <c r="CE345" s="29"/>
      <c r="CF345" s="29"/>
      <c r="CG345" s="29"/>
      <c r="CH345" s="29"/>
      <c r="CI345" s="29"/>
      <c r="CJ345" s="29"/>
      <c r="CK345" s="29"/>
      <c r="CL345" s="29"/>
      <c r="CM345" s="29"/>
      <c r="CN345" s="29"/>
      <c r="CO345" s="29"/>
      <c r="CP345" s="29"/>
      <c r="CQ345" s="29"/>
      <c r="CR345" s="29"/>
      <c r="CS345" s="29"/>
      <c r="CT345" s="29"/>
      <c r="CU345" s="29"/>
      <c r="CV345" s="29"/>
      <c r="CW345" s="29"/>
      <c r="CX345" s="29"/>
      <c r="CY345" s="29"/>
      <c r="CZ345" s="29"/>
      <c r="DA345" s="29"/>
    </row>
    <row r="346" spans="6:105">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29"/>
      <c r="BP346" s="29"/>
      <c r="BQ346" s="29"/>
      <c r="BR346" s="29"/>
      <c r="BS346" s="29"/>
      <c r="BT346" s="29"/>
      <c r="BU346" s="29"/>
      <c r="BV346" s="29"/>
      <c r="BW346" s="29"/>
      <c r="BX346" s="29"/>
      <c r="BY346" s="29"/>
      <c r="BZ346" s="29"/>
      <c r="CA346" s="29"/>
      <c r="CB346" s="29"/>
      <c r="CC346" s="29"/>
      <c r="CD346" s="29"/>
      <c r="CE346" s="29"/>
      <c r="CF346" s="29"/>
      <c r="CG346" s="29"/>
      <c r="CH346" s="29"/>
      <c r="CI346" s="29"/>
      <c r="CJ346" s="29"/>
      <c r="CK346" s="29"/>
      <c r="CL346" s="29"/>
      <c r="CM346" s="29"/>
      <c r="CN346" s="29"/>
      <c r="CO346" s="29"/>
      <c r="CP346" s="29"/>
      <c r="CQ346" s="29"/>
      <c r="CR346" s="29"/>
      <c r="CS346" s="29"/>
      <c r="CT346" s="29"/>
      <c r="CU346" s="29"/>
      <c r="CV346" s="29"/>
      <c r="CW346" s="29"/>
      <c r="CX346" s="29"/>
      <c r="CY346" s="29"/>
      <c r="CZ346" s="29"/>
      <c r="DA346" s="29"/>
    </row>
    <row r="347" spans="6:105">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c r="CO347" s="29"/>
      <c r="CP347" s="29"/>
      <c r="CQ347" s="29"/>
      <c r="CR347" s="29"/>
      <c r="CS347" s="29"/>
      <c r="CT347" s="29"/>
      <c r="CU347" s="29"/>
      <c r="CV347" s="29"/>
      <c r="CW347" s="29"/>
      <c r="CX347" s="29"/>
      <c r="CY347" s="29"/>
      <c r="CZ347" s="29"/>
      <c r="DA347" s="29"/>
    </row>
    <row r="348" spans="6:105">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c r="CO348" s="29"/>
      <c r="CP348" s="29"/>
      <c r="CQ348" s="29"/>
      <c r="CR348" s="29"/>
      <c r="CS348" s="29"/>
      <c r="CT348" s="29"/>
      <c r="CU348" s="29"/>
      <c r="CV348" s="29"/>
      <c r="CW348" s="29"/>
      <c r="CX348" s="29"/>
      <c r="CY348" s="29"/>
      <c r="CZ348" s="29"/>
      <c r="DA348" s="29"/>
    </row>
    <row r="349" spans="6:105">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c r="CO349" s="29"/>
      <c r="CP349" s="29"/>
      <c r="CQ349" s="29"/>
      <c r="CR349" s="29"/>
      <c r="CS349" s="29"/>
      <c r="CT349" s="29"/>
      <c r="CU349" s="29"/>
      <c r="CV349" s="29"/>
      <c r="CW349" s="29"/>
      <c r="CX349" s="29"/>
      <c r="CY349" s="29"/>
      <c r="CZ349" s="29"/>
      <c r="DA349" s="29"/>
    </row>
    <row r="350" spans="6:105">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29"/>
      <c r="BS350" s="29"/>
      <c r="BT350" s="29"/>
      <c r="BU350" s="29"/>
      <c r="BV350" s="29"/>
      <c r="BW350" s="29"/>
      <c r="BX350" s="29"/>
      <c r="BY350" s="29"/>
      <c r="BZ350" s="29"/>
      <c r="CA350" s="29"/>
      <c r="CB350" s="29"/>
      <c r="CC350" s="29"/>
      <c r="CD350" s="29"/>
      <c r="CE350" s="29"/>
      <c r="CF350" s="29"/>
      <c r="CG350" s="29"/>
      <c r="CH350" s="29"/>
      <c r="CI350" s="29"/>
      <c r="CJ350" s="29"/>
      <c r="CK350" s="29"/>
      <c r="CL350" s="29"/>
      <c r="CM350" s="29"/>
      <c r="CN350" s="29"/>
      <c r="CO350" s="29"/>
      <c r="CP350" s="29"/>
      <c r="CQ350" s="29"/>
      <c r="CR350" s="29"/>
      <c r="CS350" s="29"/>
      <c r="CT350" s="29"/>
      <c r="CU350" s="29"/>
      <c r="CV350" s="29"/>
      <c r="CW350" s="29"/>
      <c r="CX350" s="29"/>
      <c r="CY350" s="29"/>
      <c r="CZ350" s="29"/>
      <c r="DA350" s="29"/>
    </row>
    <row r="351" spans="6:105">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29"/>
      <c r="BP351" s="29"/>
      <c r="BQ351" s="29"/>
      <c r="BR351" s="29"/>
      <c r="BS351" s="29"/>
      <c r="BT351" s="29"/>
      <c r="BU351" s="29"/>
      <c r="BV351" s="29"/>
      <c r="BW351" s="29"/>
      <c r="BX351" s="29"/>
      <c r="BY351" s="29"/>
      <c r="BZ351" s="29"/>
      <c r="CA351" s="29"/>
      <c r="CB351" s="29"/>
      <c r="CC351" s="29"/>
      <c r="CD351" s="29"/>
      <c r="CE351" s="29"/>
      <c r="CF351" s="29"/>
      <c r="CG351" s="29"/>
      <c r="CH351" s="29"/>
      <c r="CI351" s="29"/>
      <c r="CJ351" s="29"/>
      <c r="CK351" s="29"/>
      <c r="CL351" s="29"/>
      <c r="CM351" s="29"/>
      <c r="CN351" s="29"/>
      <c r="CO351" s="29"/>
      <c r="CP351" s="29"/>
      <c r="CQ351" s="29"/>
      <c r="CR351" s="29"/>
      <c r="CS351" s="29"/>
      <c r="CT351" s="29"/>
      <c r="CU351" s="29"/>
      <c r="CV351" s="29"/>
      <c r="CW351" s="29"/>
      <c r="CX351" s="29"/>
      <c r="CY351" s="29"/>
      <c r="CZ351" s="29"/>
      <c r="DA351" s="29"/>
    </row>
    <row r="352" spans="6:105">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c r="CO352" s="29"/>
      <c r="CP352" s="29"/>
      <c r="CQ352" s="29"/>
      <c r="CR352" s="29"/>
      <c r="CS352" s="29"/>
      <c r="CT352" s="29"/>
      <c r="CU352" s="29"/>
      <c r="CV352" s="29"/>
      <c r="CW352" s="29"/>
      <c r="CX352" s="29"/>
      <c r="CY352" s="29"/>
      <c r="CZ352" s="29"/>
      <c r="DA352" s="29"/>
    </row>
    <row r="353" spans="6:105">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c r="CE353" s="29"/>
      <c r="CF353" s="29"/>
      <c r="CG353" s="29"/>
      <c r="CH353" s="29"/>
      <c r="CI353" s="29"/>
      <c r="CJ353" s="29"/>
      <c r="CK353" s="29"/>
      <c r="CL353" s="29"/>
      <c r="CM353" s="29"/>
      <c r="CN353" s="29"/>
      <c r="CO353" s="29"/>
      <c r="CP353" s="29"/>
      <c r="CQ353" s="29"/>
      <c r="CR353" s="29"/>
      <c r="CS353" s="29"/>
      <c r="CT353" s="29"/>
      <c r="CU353" s="29"/>
      <c r="CV353" s="29"/>
      <c r="CW353" s="29"/>
      <c r="CX353" s="29"/>
      <c r="CY353" s="29"/>
      <c r="CZ353" s="29"/>
      <c r="DA353" s="29"/>
    </row>
    <row r="354" spans="6:105">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c r="CE354" s="29"/>
      <c r="CF354" s="29"/>
      <c r="CG354" s="29"/>
      <c r="CH354" s="29"/>
      <c r="CI354" s="29"/>
      <c r="CJ354" s="29"/>
      <c r="CK354" s="29"/>
      <c r="CL354" s="29"/>
      <c r="CM354" s="29"/>
      <c r="CN354" s="29"/>
      <c r="CO354" s="29"/>
      <c r="CP354" s="29"/>
      <c r="CQ354" s="29"/>
      <c r="CR354" s="29"/>
      <c r="CS354" s="29"/>
      <c r="CT354" s="29"/>
      <c r="CU354" s="29"/>
      <c r="CV354" s="29"/>
      <c r="CW354" s="29"/>
      <c r="CX354" s="29"/>
      <c r="CY354" s="29"/>
      <c r="CZ354" s="29"/>
      <c r="DA354" s="29"/>
    </row>
    <row r="355" spans="6:105">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c r="CE355" s="29"/>
      <c r="CF355" s="29"/>
      <c r="CG355" s="29"/>
      <c r="CH355" s="29"/>
      <c r="CI355" s="29"/>
      <c r="CJ355" s="29"/>
      <c r="CK355" s="29"/>
      <c r="CL355" s="29"/>
      <c r="CM355" s="29"/>
      <c r="CN355" s="29"/>
      <c r="CO355" s="29"/>
      <c r="CP355" s="29"/>
      <c r="CQ355" s="29"/>
      <c r="CR355" s="29"/>
      <c r="CS355" s="29"/>
      <c r="CT355" s="29"/>
      <c r="CU355" s="29"/>
      <c r="CV355" s="29"/>
      <c r="CW355" s="29"/>
      <c r="CX355" s="29"/>
      <c r="CY355" s="29"/>
      <c r="CZ355" s="29"/>
      <c r="DA355" s="29"/>
    </row>
    <row r="356" spans="6:105">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29"/>
      <c r="BP356" s="29"/>
      <c r="BQ356" s="29"/>
      <c r="BR356" s="29"/>
      <c r="BS356" s="29"/>
      <c r="BT356" s="29"/>
      <c r="BU356" s="29"/>
      <c r="BV356" s="29"/>
      <c r="BW356" s="29"/>
      <c r="BX356" s="29"/>
      <c r="BY356" s="29"/>
      <c r="BZ356" s="29"/>
      <c r="CA356" s="29"/>
      <c r="CB356" s="29"/>
      <c r="CC356" s="29"/>
      <c r="CD356" s="29"/>
      <c r="CE356" s="29"/>
      <c r="CF356" s="29"/>
      <c r="CG356" s="29"/>
      <c r="CH356" s="29"/>
      <c r="CI356" s="29"/>
      <c r="CJ356" s="29"/>
      <c r="CK356" s="29"/>
      <c r="CL356" s="29"/>
      <c r="CM356" s="29"/>
      <c r="CN356" s="29"/>
      <c r="CO356" s="29"/>
      <c r="CP356" s="29"/>
      <c r="CQ356" s="29"/>
      <c r="CR356" s="29"/>
      <c r="CS356" s="29"/>
      <c r="CT356" s="29"/>
      <c r="CU356" s="29"/>
      <c r="CV356" s="29"/>
      <c r="CW356" s="29"/>
      <c r="CX356" s="29"/>
      <c r="CY356" s="29"/>
      <c r="CZ356" s="29"/>
      <c r="DA356" s="29"/>
    </row>
    <row r="357" spans="6:105">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c r="CE357" s="29"/>
      <c r="CF357" s="29"/>
      <c r="CG357" s="29"/>
      <c r="CH357" s="29"/>
      <c r="CI357" s="29"/>
      <c r="CJ357" s="29"/>
      <c r="CK357" s="29"/>
      <c r="CL357" s="29"/>
      <c r="CM357" s="29"/>
      <c r="CN357" s="29"/>
      <c r="CO357" s="29"/>
      <c r="CP357" s="29"/>
      <c r="CQ357" s="29"/>
      <c r="CR357" s="29"/>
      <c r="CS357" s="29"/>
      <c r="CT357" s="29"/>
      <c r="CU357" s="29"/>
      <c r="CV357" s="29"/>
      <c r="CW357" s="29"/>
      <c r="CX357" s="29"/>
      <c r="CY357" s="29"/>
      <c r="CZ357" s="29"/>
      <c r="DA357" s="29"/>
    </row>
    <row r="358" spans="6:105">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c r="CE358" s="29"/>
      <c r="CF358" s="29"/>
      <c r="CG358" s="29"/>
      <c r="CH358" s="29"/>
      <c r="CI358" s="29"/>
      <c r="CJ358" s="29"/>
      <c r="CK358" s="29"/>
      <c r="CL358" s="29"/>
      <c r="CM358" s="29"/>
      <c r="CN358" s="29"/>
      <c r="CO358" s="29"/>
      <c r="CP358" s="29"/>
      <c r="CQ358" s="29"/>
      <c r="CR358" s="29"/>
      <c r="CS358" s="29"/>
      <c r="CT358" s="29"/>
      <c r="CU358" s="29"/>
      <c r="CV358" s="29"/>
      <c r="CW358" s="29"/>
      <c r="CX358" s="29"/>
      <c r="CY358" s="29"/>
      <c r="CZ358" s="29"/>
      <c r="DA358" s="29"/>
    </row>
    <row r="359" spans="6:105">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29"/>
      <c r="BP359" s="29"/>
      <c r="BQ359" s="29"/>
      <c r="BR359" s="29"/>
      <c r="BS359" s="29"/>
      <c r="BT359" s="29"/>
      <c r="BU359" s="29"/>
      <c r="BV359" s="29"/>
      <c r="BW359" s="29"/>
      <c r="BX359" s="29"/>
      <c r="BY359" s="29"/>
      <c r="BZ359" s="29"/>
      <c r="CA359" s="29"/>
      <c r="CB359" s="29"/>
      <c r="CC359" s="29"/>
      <c r="CD359" s="29"/>
      <c r="CE359" s="29"/>
      <c r="CF359" s="29"/>
      <c r="CG359" s="29"/>
      <c r="CH359" s="29"/>
      <c r="CI359" s="29"/>
      <c r="CJ359" s="29"/>
      <c r="CK359" s="29"/>
      <c r="CL359" s="29"/>
      <c r="CM359" s="29"/>
      <c r="CN359" s="29"/>
      <c r="CO359" s="29"/>
      <c r="CP359" s="29"/>
      <c r="CQ359" s="29"/>
      <c r="CR359" s="29"/>
      <c r="CS359" s="29"/>
      <c r="CT359" s="29"/>
      <c r="CU359" s="29"/>
      <c r="CV359" s="29"/>
      <c r="CW359" s="29"/>
      <c r="CX359" s="29"/>
      <c r="CY359" s="29"/>
      <c r="CZ359" s="29"/>
      <c r="DA359" s="29"/>
    </row>
    <row r="360" spans="6:105">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c r="CE360" s="29"/>
      <c r="CF360" s="29"/>
      <c r="CG360" s="29"/>
      <c r="CH360" s="29"/>
      <c r="CI360" s="29"/>
      <c r="CJ360" s="29"/>
      <c r="CK360" s="29"/>
      <c r="CL360" s="29"/>
      <c r="CM360" s="29"/>
      <c r="CN360" s="29"/>
      <c r="CO360" s="29"/>
      <c r="CP360" s="29"/>
      <c r="CQ360" s="29"/>
      <c r="CR360" s="29"/>
      <c r="CS360" s="29"/>
      <c r="CT360" s="29"/>
      <c r="CU360" s="29"/>
      <c r="CV360" s="29"/>
      <c r="CW360" s="29"/>
      <c r="CX360" s="29"/>
      <c r="CY360" s="29"/>
      <c r="CZ360" s="29"/>
      <c r="DA360" s="29"/>
    </row>
    <row r="361" spans="6:105">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c r="CE361" s="29"/>
      <c r="CF361" s="29"/>
      <c r="CG361" s="29"/>
      <c r="CH361" s="29"/>
      <c r="CI361" s="29"/>
      <c r="CJ361" s="29"/>
      <c r="CK361" s="29"/>
      <c r="CL361" s="29"/>
      <c r="CM361" s="29"/>
      <c r="CN361" s="29"/>
      <c r="CO361" s="29"/>
      <c r="CP361" s="29"/>
      <c r="CQ361" s="29"/>
      <c r="CR361" s="29"/>
      <c r="CS361" s="29"/>
      <c r="CT361" s="29"/>
      <c r="CU361" s="29"/>
      <c r="CV361" s="29"/>
      <c r="CW361" s="29"/>
      <c r="CX361" s="29"/>
      <c r="CY361" s="29"/>
      <c r="CZ361" s="29"/>
      <c r="DA361" s="29"/>
    </row>
    <row r="362" spans="6:105">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c r="CE362" s="29"/>
      <c r="CF362" s="29"/>
      <c r="CG362" s="29"/>
      <c r="CH362" s="29"/>
      <c r="CI362" s="29"/>
      <c r="CJ362" s="29"/>
      <c r="CK362" s="29"/>
      <c r="CL362" s="29"/>
      <c r="CM362" s="29"/>
      <c r="CN362" s="29"/>
      <c r="CO362" s="29"/>
      <c r="CP362" s="29"/>
      <c r="CQ362" s="29"/>
      <c r="CR362" s="29"/>
      <c r="CS362" s="29"/>
      <c r="CT362" s="29"/>
      <c r="CU362" s="29"/>
      <c r="CV362" s="29"/>
      <c r="CW362" s="29"/>
      <c r="CX362" s="29"/>
      <c r="CY362" s="29"/>
      <c r="CZ362" s="29"/>
      <c r="DA362" s="29"/>
    </row>
    <row r="363" spans="6:105">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c r="CE363" s="29"/>
      <c r="CF363" s="29"/>
      <c r="CG363" s="29"/>
      <c r="CH363" s="29"/>
      <c r="CI363" s="29"/>
      <c r="CJ363" s="29"/>
      <c r="CK363" s="29"/>
      <c r="CL363" s="29"/>
      <c r="CM363" s="29"/>
      <c r="CN363" s="29"/>
      <c r="CO363" s="29"/>
      <c r="CP363" s="29"/>
      <c r="CQ363" s="29"/>
      <c r="CR363" s="29"/>
      <c r="CS363" s="29"/>
      <c r="CT363" s="29"/>
      <c r="CU363" s="29"/>
      <c r="CV363" s="29"/>
      <c r="CW363" s="29"/>
      <c r="CX363" s="29"/>
      <c r="CY363" s="29"/>
      <c r="CZ363" s="29"/>
      <c r="DA363" s="29"/>
    </row>
    <row r="364" spans="6:105">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c r="CE364" s="29"/>
      <c r="CF364" s="29"/>
      <c r="CG364" s="29"/>
      <c r="CH364" s="29"/>
      <c r="CI364" s="29"/>
      <c r="CJ364" s="29"/>
      <c r="CK364" s="29"/>
      <c r="CL364" s="29"/>
      <c r="CM364" s="29"/>
      <c r="CN364" s="29"/>
      <c r="CO364" s="29"/>
      <c r="CP364" s="29"/>
      <c r="CQ364" s="29"/>
      <c r="CR364" s="29"/>
      <c r="CS364" s="29"/>
      <c r="CT364" s="29"/>
      <c r="CU364" s="29"/>
      <c r="CV364" s="29"/>
      <c r="CW364" s="29"/>
      <c r="CX364" s="29"/>
      <c r="CY364" s="29"/>
      <c r="CZ364" s="29"/>
      <c r="DA364" s="29"/>
    </row>
    <row r="365" spans="6:105">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29"/>
      <c r="BT365" s="29"/>
      <c r="BU365" s="29"/>
      <c r="BV365" s="29"/>
      <c r="BW365" s="29"/>
      <c r="BX365" s="29"/>
      <c r="BY365" s="29"/>
      <c r="BZ365" s="29"/>
      <c r="CA365" s="29"/>
      <c r="CB365" s="29"/>
      <c r="CC365" s="29"/>
      <c r="CD365" s="29"/>
      <c r="CE365" s="29"/>
      <c r="CF365" s="29"/>
      <c r="CG365" s="29"/>
      <c r="CH365" s="29"/>
      <c r="CI365" s="29"/>
      <c r="CJ365" s="29"/>
      <c r="CK365" s="29"/>
      <c r="CL365" s="29"/>
      <c r="CM365" s="29"/>
      <c r="CN365" s="29"/>
      <c r="CO365" s="29"/>
      <c r="CP365" s="29"/>
      <c r="CQ365" s="29"/>
      <c r="CR365" s="29"/>
      <c r="CS365" s="29"/>
      <c r="CT365" s="29"/>
      <c r="CU365" s="29"/>
      <c r="CV365" s="29"/>
      <c r="CW365" s="29"/>
      <c r="CX365" s="29"/>
      <c r="CY365" s="29"/>
      <c r="CZ365" s="29"/>
      <c r="DA365" s="29"/>
    </row>
    <row r="366" spans="6:105">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29"/>
      <c r="BT366" s="29"/>
      <c r="BU366" s="29"/>
      <c r="BV366" s="29"/>
      <c r="BW366" s="29"/>
      <c r="BX366" s="29"/>
      <c r="BY366" s="29"/>
      <c r="BZ366" s="29"/>
      <c r="CA366" s="29"/>
      <c r="CB366" s="29"/>
      <c r="CC366" s="29"/>
      <c r="CD366" s="29"/>
      <c r="CE366" s="29"/>
      <c r="CF366" s="29"/>
      <c r="CG366" s="29"/>
      <c r="CH366" s="29"/>
      <c r="CI366" s="29"/>
      <c r="CJ366" s="29"/>
      <c r="CK366" s="29"/>
      <c r="CL366" s="29"/>
      <c r="CM366" s="29"/>
      <c r="CN366" s="29"/>
      <c r="CO366" s="29"/>
      <c r="CP366" s="29"/>
      <c r="CQ366" s="29"/>
      <c r="CR366" s="29"/>
      <c r="CS366" s="29"/>
      <c r="CT366" s="29"/>
      <c r="CU366" s="29"/>
      <c r="CV366" s="29"/>
      <c r="CW366" s="29"/>
      <c r="CX366" s="29"/>
      <c r="CY366" s="29"/>
      <c r="CZ366" s="29"/>
      <c r="DA366" s="29"/>
    </row>
    <row r="367" spans="6:105">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c r="CE367" s="29"/>
      <c r="CF367" s="29"/>
      <c r="CG367" s="29"/>
      <c r="CH367" s="29"/>
      <c r="CI367" s="29"/>
      <c r="CJ367" s="29"/>
      <c r="CK367" s="29"/>
      <c r="CL367" s="29"/>
      <c r="CM367" s="29"/>
      <c r="CN367" s="29"/>
      <c r="CO367" s="29"/>
      <c r="CP367" s="29"/>
      <c r="CQ367" s="29"/>
      <c r="CR367" s="29"/>
      <c r="CS367" s="29"/>
      <c r="CT367" s="29"/>
      <c r="CU367" s="29"/>
      <c r="CV367" s="29"/>
      <c r="CW367" s="29"/>
      <c r="CX367" s="29"/>
      <c r="CY367" s="29"/>
      <c r="CZ367" s="29"/>
      <c r="DA367" s="29"/>
    </row>
    <row r="368" spans="6:105">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c r="CE368" s="29"/>
      <c r="CF368" s="29"/>
      <c r="CG368" s="29"/>
      <c r="CH368" s="29"/>
      <c r="CI368" s="29"/>
      <c r="CJ368" s="29"/>
      <c r="CK368" s="29"/>
      <c r="CL368" s="29"/>
      <c r="CM368" s="29"/>
      <c r="CN368" s="29"/>
      <c r="CO368" s="29"/>
      <c r="CP368" s="29"/>
      <c r="CQ368" s="29"/>
      <c r="CR368" s="29"/>
      <c r="CS368" s="29"/>
      <c r="CT368" s="29"/>
      <c r="CU368" s="29"/>
      <c r="CV368" s="29"/>
      <c r="CW368" s="29"/>
      <c r="CX368" s="29"/>
      <c r="CY368" s="29"/>
      <c r="CZ368" s="29"/>
      <c r="DA368" s="29"/>
    </row>
    <row r="369" spans="6:105">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c r="CE369" s="29"/>
      <c r="CF369" s="29"/>
      <c r="CG369" s="29"/>
      <c r="CH369" s="29"/>
      <c r="CI369" s="29"/>
      <c r="CJ369" s="29"/>
      <c r="CK369" s="29"/>
      <c r="CL369" s="29"/>
      <c r="CM369" s="29"/>
      <c r="CN369" s="29"/>
      <c r="CO369" s="29"/>
      <c r="CP369" s="29"/>
      <c r="CQ369" s="29"/>
      <c r="CR369" s="29"/>
      <c r="CS369" s="29"/>
      <c r="CT369" s="29"/>
      <c r="CU369" s="29"/>
      <c r="CV369" s="29"/>
      <c r="CW369" s="29"/>
      <c r="CX369" s="29"/>
      <c r="CY369" s="29"/>
      <c r="CZ369" s="29"/>
      <c r="DA369" s="29"/>
    </row>
    <row r="370" spans="6:105">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c r="CE370" s="29"/>
      <c r="CF370" s="29"/>
      <c r="CG370" s="29"/>
      <c r="CH370" s="29"/>
      <c r="CI370" s="29"/>
      <c r="CJ370" s="29"/>
      <c r="CK370" s="29"/>
      <c r="CL370" s="29"/>
      <c r="CM370" s="29"/>
      <c r="CN370" s="29"/>
      <c r="CO370" s="29"/>
      <c r="CP370" s="29"/>
      <c r="CQ370" s="29"/>
      <c r="CR370" s="29"/>
      <c r="CS370" s="29"/>
      <c r="CT370" s="29"/>
      <c r="CU370" s="29"/>
      <c r="CV370" s="29"/>
      <c r="CW370" s="29"/>
      <c r="CX370" s="29"/>
      <c r="CY370" s="29"/>
      <c r="CZ370" s="29"/>
      <c r="DA370" s="29"/>
    </row>
    <row r="371" spans="6:105">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c r="CE371" s="29"/>
      <c r="CF371" s="29"/>
      <c r="CG371" s="29"/>
      <c r="CH371" s="29"/>
      <c r="CI371" s="29"/>
      <c r="CJ371" s="29"/>
      <c r="CK371" s="29"/>
      <c r="CL371" s="29"/>
      <c r="CM371" s="29"/>
      <c r="CN371" s="29"/>
      <c r="CO371" s="29"/>
      <c r="CP371" s="29"/>
      <c r="CQ371" s="29"/>
      <c r="CR371" s="29"/>
      <c r="CS371" s="29"/>
      <c r="CT371" s="29"/>
      <c r="CU371" s="29"/>
      <c r="CV371" s="29"/>
      <c r="CW371" s="29"/>
      <c r="CX371" s="29"/>
      <c r="CY371" s="29"/>
      <c r="CZ371" s="29"/>
      <c r="DA371" s="29"/>
    </row>
    <row r="372" spans="6:105">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29"/>
      <c r="BP372" s="29"/>
      <c r="BQ372" s="29"/>
      <c r="BR372" s="29"/>
      <c r="BS372" s="29"/>
      <c r="BT372" s="29"/>
      <c r="BU372" s="29"/>
      <c r="BV372" s="29"/>
      <c r="BW372" s="29"/>
      <c r="BX372" s="29"/>
      <c r="BY372" s="29"/>
      <c r="BZ372" s="29"/>
      <c r="CA372" s="29"/>
      <c r="CB372" s="29"/>
      <c r="CC372" s="29"/>
      <c r="CD372" s="29"/>
      <c r="CE372" s="29"/>
      <c r="CF372" s="29"/>
      <c r="CG372" s="29"/>
      <c r="CH372" s="29"/>
      <c r="CI372" s="29"/>
      <c r="CJ372" s="29"/>
      <c r="CK372" s="29"/>
      <c r="CL372" s="29"/>
      <c r="CM372" s="29"/>
      <c r="CN372" s="29"/>
      <c r="CO372" s="29"/>
      <c r="CP372" s="29"/>
      <c r="CQ372" s="29"/>
      <c r="CR372" s="29"/>
      <c r="CS372" s="29"/>
      <c r="CT372" s="29"/>
      <c r="CU372" s="29"/>
      <c r="CV372" s="29"/>
      <c r="CW372" s="29"/>
      <c r="CX372" s="29"/>
      <c r="CY372" s="29"/>
      <c r="CZ372" s="29"/>
      <c r="DA372" s="29"/>
    </row>
    <row r="373" spans="6:105">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c r="CE373" s="29"/>
      <c r="CF373" s="29"/>
      <c r="CG373" s="29"/>
      <c r="CH373" s="29"/>
      <c r="CI373" s="29"/>
      <c r="CJ373" s="29"/>
      <c r="CK373" s="29"/>
      <c r="CL373" s="29"/>
      <c r="CM373" s="29"/>
      <c r="CN373" s="29"/>
      <c r="CO373" s="29"/>
      <c r="CP373" s="29"/>
      <c r="CQ373" s="29"/>
      <c r="CR373" s="29"/>
      <c r="CS373" s="29"/>
      <c r="CT373" s="29"/>
      <c r="CU373" s="29"/>
      <c r="CV373" s="29"/>
      <c r="CW373" s="29"/>
      <c r="CX373" s="29"/>
      <c r="CY373" s="29"/>
      <c r="CZ373" s="29"/>
      <c r="DA373" s="29"/>
    </row>
    <row r="374" spans="6:105">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c r="CE374" s="29"/>
      <c r="CF374" s="29"/>
      <c r="CG374" s="29"/>
      <c r="CH374" s="29"/>
      <c r="CI374" s="29"/>
      <c r="CJ374" s="29"/>
      <c r="CK374" s="29"/>
      <c r="CL374" s="29"/>
      <c r="CM374" s="29"/>
      <c r="CN374" s="29"/>
      <c r="CO374" s="29"/>
      <c r="CP374" s="29"/>
      <c r="CQ374" s="29"/>
      <c r="CR374" s="29"/>
      <c r="CS374" s="29"/>
      <c r="CT374" s="29"/>
      <c r="CU374" s="29"/>
      <c r="CV374" s="29"/>
      <c r="CW374" s="29"/>
      <c r="CX374" s="29"/>
      <c r="CY374" s="29"/>
      <c r="CZ374" s="29"/>
      <c r="DA374" s="29"/>
    </row>
    <row r="375" spans="6:105">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c r="CE375" s="29"/>
      <c r="CF375" s="29"/>
      <c r="CG375" s="29"/>
      <c r="CH375" s="29"/>
      <c r="CI375" s="29"/>
      <c r="CJ375" s="29"/>
      <c r="CK375" s="29"/>
      <c r="CL375" s="29"/>
      <c r="CM375" s="29"/>
      <c r="CN375" s="29"/>
      <c r="CO375" s="29"/>
      <c r="CP375" s="29"/>
      <c r="CQ375" s="29"/>
      <c r="CR375" s="29"/>
      <c r="CS375" s="29"/>
      <c r="CT375" s="29"/>
      <c r="CU375" s="29"/>
      <c r="CV375" s="29"/>
      <c r="CW375" s="29"/>
      <c r="CX375" s="29"/>
      <c r="CY375" s="29"/>
      <c r="CZ375" s="29"/>
      <c r="DA375" s="29"/>
    </row>
    <row r="376" spans="6:105">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c r="CE376" s="29"/>
      <c r="CF376" s="29"/>
      <c r="CG376" s="29"/>
      <c r="CH376" s="29"/>
      <c r="CI376" s="29"/>
      <c r="CJ376" s="29"/>
      <c r="CK376" s="29"/>
      <c r="CL376" s="29"/>
      <c r="CM376" s="29"/>
      <c r="CN376" s="29"/>
      <c r="CO376" s="29"/>
      <c r="CP376" s="29"/>
      <c r="CQ376" s="29"/>
      <c r="CR376" s="29"/>
      <c r="CS376" s="29"/>
      <c r="CT376" s="29"/>
      <c r="CU376" s="29"/>
      <c r="CV376" s="29"/>
      <c r="CW376" s="29"/>
      <c r="CX376" s="29"/>
      <c r="CY376" s="29"/>
      <c r="CZ376" s="29"/>
      <c r="DA376" s="29"/>
    </row>
    <row r="377" spans="6:105">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c r="CE377" s="29"/>
      <c r="CF377" s="29"/>
      <c r="CG377" s="29"/>
      <c r="CH377" s="29"/>
      <c r="CI377" s="29"/>
      <c r="CJ377" s="29"/>
      <c r="CK377" s="29"/>
      <c r="CL377" s="29"/>
      <c r="CM377" s="29"/>
      <c r="CN377" s="29"/>
      <c r="CO377" s="29"/>
      <c r="CP377" s="29"/>
      <c r="CQ377" s="29"/>
      <c r="CR377" s="29"/>
      <c r="CS377" s="29"/>
      <c r="CT377" s="29"/>
      <c r="CU377" s="29"/>
      <c r="CV377" s="29"/>
      <c r="CW377" s="29"/>
      <c r="CX377" s="29"/>
      <c r="CY377" s="29"/>
      <c r="CZ377" s="29"/>
      <c r="DA377" s="29"/>
    </row>
    <row r="378" spans="6:105">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c r="CE378" s="29"/>
      <c r="CF378" s="29"/>
      <c r="CG378" s="29"/>
      <c r="CH378" s="29"/>
      <c r="CI378" s="29"/>
      <c r="CJ378" s="29"/>
      <c r="CK378" s="29"/>
      <c r="CL378" s="29"/>
      <c r="CM378" s="29"/>
      <c r="CN378" s="29"/>
      <c r="CO378" s="29"/>
      <c r="CP378" s="29"/>
      <c r="CQ378" s="29"/>
      <c r="CR378" s="29"/>
      <c r="CS378" s="29"/>
      <c r="CT378" s="29"/>
      <c r="CU378" s="29"/>
      <c r="CV378" s="29"/>
      <c r="CW378" s="29"/>
      <c r="CX378" s="29"/>
      <c r="CY378" s="29"/>
      <c r="CZ378" s="29"/>
      <c r="DA378" s="29"/>
    </row>
    <row r="379" spans="6:105">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c r="CE379" s="29"/>
      <c r="CF379" s="29"/>
      <c r="CG379" s="29"/>
      <c r="CH379" s="29"/>
      <c r="CI379" s="29"/>
      <c r="CJ379" s="29"/>
      <c r="CK379" s="29"/>
      <c r="CL379" s="29"/>
      <c r="CM379" s="29"/>
      <c r="CN379" s="29"/>
      <c r="CO379" s="29"/>
      <c r="CP379" s="29"/>
      <c r="CQ379" s="29"/>
      <c r="CR379" s="29"/>
      <c r="CS379" s="29"/>
      <c r="CT379" s="29"/>
      <c r="CU379" s="29"/>
      <c r="CV379" s="29"/>
      <c r="CW379" s="29"/>
      <c r="CX379" s="29"/>
      <c r="CY379" s="29"/>
      <c r="CZ379" s="29"/>
      <c r="DA379" s="29"/>
    </row>
    <row r="380" spans="6:105">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c r="CE380" s="29"/>
      <c r="CF380" s="29"/>
      <c r="CG380" s="29"/>
      <c r="CH380" s="29"/>
      <c r="CI380" s="29"/>
      <c r="CJ380" s="29"/>
      <c r="CK380" s="29"/>
      <c r="CL380" s="29"/>
      <c r="CM380" s="29"/>
      <c r="CN380" s="29"/>
      <c r="CO380" s="29"/>
      <c r="CP380" s="29"/>
      <c r="CQ380" s="29"/>
      <c r="CR380" s="29"/>
      <c r="CS380" s="29"/>
      <c r="CT380" s="29"/>
      <c r="CU380" s="29"/>
      <c r="CV380" s="29"/>
      <c r="CW380" s="29"/>
      <c r="CX380" s="29"/>
      <c r="CY380" s="29"/>
      <c r="CZ380" s="29"/>
      <c r="DA380" s="29"/>
    </row>
    <row r="381" spans="6:105">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29"/>
      <c r="BP381" s="29"/>
      <c r="BQ381" s="29"/>
      <c r="BR381" s="29"/>
      <c r="BS381" s="29"/>
      <c r="BT381" s="29"/>
      <c r="BU381" s="29"/>
      <c r="BV381" s="29"/>
      <c r="BW381" s="29"/>
      <c r="BX381" s="29"/>
      <c r="BY381" s="29"/>
      <c r="BZ381" s="29"/>
      <c r="CA381" s="29"/>
      <c r="CB381" s="29"/>
      <c r="CC381" s="29"/>
      <c r="CD381" s="29"/>
      <c r="CE381" s="29"/>
      <c r="CF381" s="29"/>
      <c r="CG381" s="29"/>
      <c r="CH381" s="29"/>
      <c r="CI381" s="29"/>
      <c r="CJ381" s="29"/>
      <c r="CK381" s="29"/>
      <c r="CL381" s="29"/>
      <c r="CM381" s="29"/>
      <c r="CN381" s="29"/>
      <c r="CO381" s="29"/>
      <c r="CP381" s="29"/>
      <c r="CQ381" s="29"/>
      <c r="CR381" s="29"/>
      <c r="CS381" s="29"/>
      <c r="CT381" s="29"/>
      <c r="CU381" s="29"/>
      <c r="CV381" s="29"/>
      <c r="CW381" s="29"/>
      <c r="CX381" s="29"/>
      <c r="CY381" s="29"/>
      <c r="CZ381" s="29"/>
      <c r="DA381" s="29"/>
    </row>
    <row r="382" spans="6:105">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c r="CE382" s="29"/>
      <c r="CF382" s="29"/>
      <c r="CG382" s="29"/>
      <c r="CH382" s="29"/>
      <c r="CI382" s="29"/>
      <c r="CJ382" s="29"/>
      <c r="CK382" s="29"/>
      <c r="CL382" s="29"/>
      <c r="CM382" s="29"/>
      <c r="CN382" s="29"/>
      <c r="CO382" s="29"/>
      <c r="CP382" s="29"/>
      <c r="CQ382" s="29"/>
      <c r="CR382" s="29"/>
      <c r="CS382" s="29"/>
      <c r="CT382" s="29"/>
      <c r="CU382" s="29"/>
      <c r="CV382" s="29"/>
      <c r="CW382" s="29"/>
      <c r="CX382" s="29"/>
      <c r="CY382" s="29"/>
      <c r="CZ382" s="29"/>
      <c r="DA382" s="29"/>
    </row>
    <row r="383" spans="6:105">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c r="CE383" s="29"/>
      <c r="CF383" s="29"/>
      <c r="CG383" s="29"/>
      <c r="CH383" s="29"/>
      <c r="CI383" s="29"/>
      <c r="CJ383" s="29"/>
      <c r="CK383" s="29"/>
      <c r="CL383" s="29"/>
      <c r="CM383" s="29"/>
      <c r="CN383" s="29"/>
      <c r="CO383" s="29"/>
      <c r="CP383" s="29"/>
      <c r="CQ383" s="29"/>
      <c r="CR383" s="29"/>
      <c r="CS383" s="29"/>
      <c r="CT383" s="29"/>
      <c r="CU383" s="29"/>
      <c r="CV383" s="29"/>
      <c r="CW383" s="29"/>
      <c r="CX383" s="29"/>
      <c r="CY383" s="29"/>
      <c r="CZ383" s="29"/>
      <c r="DA383" s="29"/>
    </row>
    <row r="384" spans="6:105">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29"/>
      <c r="BP384" s="29"/>
      <c r="BQ384" s="29"/>
      <c r="BR384" s="29"/>
      <c r="BS384" s="29"/>
      <c r="BT384" s="29"/>
      <c r="BU384" s="29"/>
      <c r="BV384" s="29"/>
      <c r="BW384" s="29"/>
      <c r="BX384" s="29"/>
      <c r="BY384" s="29"/>
      <c r="BZ384" s="29"/>
      <c r="CA384" s="29"/>
      <c r="CB384" s="29"/>
      <c r="CC384" s="29"/>
      <c r="CD384" s="29"/>
      <c r="CE384" s="29"/>
      <c r="CF384" s="29"/>
      <c r="CG384" s="29"/>
      <c r="CH384" s="29"/>
      <c r="CI384" s="29"/>
      <c r="CJ384" s="29"/>
      <c r="CK384" s="29"/>
      <c r="CL384" s="29"/>
      <c r="CM384" s="29"/>
      <c r="CN384" s="29"/>
      <c r="CO384" s="29"/>
      <c r="CP384" s="29"/>
      <c r="CQ384" s="29"/>
      <c r="CR384" s="29"/>
      <c r="CS384" s="29"/>
      <c r="CT384" s="29"/>
      <c r="CU384" s="29"/>
      <c r="CV384" s="29"/>
      <c r="CW384" s="29"/>
      <c r="CX384" s="29"/>
      <c r="CY384" s="29"/>
      <c r="CZ384" s="29"/>
      <c r="DA384" s="29"/>
    </row>
    <row r="385" spans="6:105">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c r="CE385" s="29"/>
      <c r="CF385" s="29"/>
      <c r="CG385" s="29"/>
      <c r="CH385" s="29"/>
      <c r="CI385" s="29"/>
      <c r="CJ385" s="29"/>
      <c r="CK385" s="29"/>
      <c r="CL385" s="29"/>
      <c r="CM385" s="29"/>
      <c r="CN385" s="29"/>
      <c r="CO385" s="29"/>
      <c r="CP385" s="29"/>
      <c r="CQ385" s="29"/>
      <c r="CR385" s="29"/>
      <c r="CS385" s="29"/>
      <c r="CT385" s="29"/>
      <c r="CU385" s="29"/>
      <c r="CV385" s="29"/>
      <c r="CW385" s="29"/>
      <c r="CX385" s="29"/>
      <c r="CY385" s="29"/>
      <c r="CZ385" s="29"/>
      <c r="DA385" s="29"/>
    </row>
    <row r="386" spans="6:105">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c r="CE386" s="29"/>
      <c r="CF386" s="29"/>
      <c r="CG386" s="29"/>
      <c r="CH386" s="29"/>
      <c r="CI386" s="29"/>
      <c r="CJ386" s="29"/>
      <c r="CK386" s="29"/>
      <c r="CL386" s="29"/>
      <c r="CM386" s="29"/>
      <c r="CN386" s="29"/>
      <c r="CO386" s="29"/>
      <c r="CP386" s="29"/>
      <c r="CQ386" s="29"/>
      <c r="CR386" s="29"/>
      <c r="CS386" s="29"/>
      <c r="CT386" s="29"/>
      <c r="CU386" s="29"/>
      <c r="CV386" s="29"/>
      <c r="CW386" s="29"/>
      <c r="CX386" s="29"/>
      <c r="CY386" s="29"/>
      <c r="CZ386" s="29"/>
      <c r="DA386" s="29"/>
    </row>
    <row r="387" spans="6:105">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c r="CE387" s="29"/>
      <c r="CF387" s="29"/>
      <c r="CG387" s="29"/>
      <c r="CH387" s="29"/>
      <c r="CI387" s="29"/>
      <c r="CJ387" s="29"/>
      <c r="CK387" s="29"/>
      <c r="CL387" s="29"/>
      <c r="CM387" s="29"/>
      <c r="CN387" s="29"/>
      <c r="CO387" s="29"/>
      <c r="CP387" s="29"/>
      <c r="CQ387" s="29"/>
      <c r="CR387" s="29"/>
      <c r="CS387" s="29"/>
      <c r="CT387" s="29"/>
      <c r="CU387" s="29"/>
      <c r="CV387" s="29"/>
      <c r="CW387" s="29"/>
      <c r="CX387" s="29"/>
      <c r="CY387" s="29"/>
      <c r="CZ387" s="29"/>
      <c r="DA387" s="29"/>
    </row>
    <row r="388" spans="6:105">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29"/>
      <c r="BT388" s="29"/>
      <c r="BU388" s="29"/>
      <c r="BV388" s="29"/>
      <c r="BW388" s="29"/>
      <c r="BX388" s="29"/>
      <c r="BY388" s="29"/>
      <c r="BZ388" s="29"/>
      <c r="CA388" s="29"/>
      <c r="CB388" s="29"/>
      <c r="CC388" s="29"/>
      <c r="CD388" s="29"/>
      <c r="CE388" s="29"/>
      <c r="CF388" s="29"/>
      <c r="CG388" s="29"/>
      <c r="CH388" s="29"/>
      <c r="CI388" s="29"/>
      <c r="CJ388" s="29"/>
      <c r="CK388" s="29"/>
      <c r="CL388" s="29"/>
      <c r="CM388" s="29"/>
      <c r="CN388" s="29"/>
      <c r="CO388" s="29"/>
      <c r="CP388" s="29"/>
      <c r="CQ388" s="29"/>
      <c r="CR388" s="29"/>
      <c r="CS388" s="29"/>
      <c r="CT388" s="29"/>
      <c r="CU388" s="29"/>
      <c r="CV388" s="29"/>
      <c r="CW388" s="29"/>
      <c r="CX388" s="29"/>
      <c r="CY388" s="29"/>
      <c r="CZ388" s="29"/>
      <c r="DA388" s="29"/>
    </row>
    <row r="389" spans="6:105">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c r="CE389" s="29"/>
      <c r="CF389" s="29"/>
      <c r="CG389" s="29"/>
      <c r="CH389" s="29"/>
      <c r="CI389" s="29"/>
      <c r="CJ389" s="29"/>
      <c r="CK389" s="29"/>
      <c r="CL389" s="29"/>
      <c r="CM389" s="29"/>
      <c r="CN389" s="29"/>
      <c r="CO389" s="29"/>
      <c r="CP389" s="29"/>
      <c r="CQ389" s="29"/>
      <c r="CR389" s="29"/>
      <c r="CS389" s="29"/>
      <c r="CT389" s="29"/>
      <c r="CU389" s="29"/>
      <c r="CV389" s="29"/>
      <c r="CW389" s="29"/>
      <c r="CX389" s="29"/>
      <c r="CY389" s="29"/>
      <c r="CZ389" s="29"/>
      <c r="DA389" s="29"/>
    </row>
    <row r="390" spans="6:105">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c r="CE390" s="29"/>
      <c r="CF390" s="29"/>
      <c r="CG390" s="29"/>
      <c r="CH390" s="29"/>
      <c r="CI390" s="29"/>
      <c r="CJ390" s="29"/>
      <c r="CK390" s="29"/>
      <c r="CL390" s="29"/>
      <c r="CM390" s="29"/>
      <c r="CN390" s="29"/>
      <c r="CO390" s="29"/>
      <c r="CP390" s="29"/>
      <c r="CQ390" s="29"/>
      <c r="CR390" s="29"/>
      <c r="CS390" s="29"/>
      <c r="CT390" s="29"/>
      <c r="CU390" s="29"/>
      <c r="CV390" s="29"/>
      <c r="CW390" s="29"/>
      <c r="CX390" s="29"/>
      <c r="CY390" s="29"/>
      <c r="CZ390" s="29"/>
      <c r="DA390" s="29"/>
    </row>
    <row r="391" spans="6:105">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c r="CE391" s="29"/>
      <c r="CF391" s="29"/>
      <c r="CG391" s="29"/>
      <c r="CH391" s="29"/>
      <c r="CI391" s="29"/>
      <c r="CJ391" s="29"/>
      <c r="CK391" s="29"/>
      <c r="CL391" s="29"/>
      <c r="CM391" s="29"/>
      <c r="CN391" s="29"/>
      <c r="CO391" s="29"/>
      <c r="CP391" s="29"/>
      <c r="CQ391" s="29"/>
      <c r="CR391" s="29"/>
      <c r="CS391" s="29"/>
      <c r="CT391" s="29"/>
      <c r="CU391" s="29"/>
      <c r="CV391" s="29"/>
      <c r="CW391" s="29"/>
      <c r="CX391" s="29"/>
      <c r="CY391" s="29"/>
      <c r="CZ391" s="29"/>
      <c r="DA391" s="29"/>
    </row>
    <row r="392" spans="6:105">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29"/>
      <c r="BP392" s="29"/>
      <c r="BQ392" s="29"/>
      <c r="BR392" s="29"/>
      <c r="BS392" s="29"/>
      <c r="BT392" s="29"/>
      <c r="BU392" s="29"/>
      <c r="BV392" s="29"/>
      <c r="BW392" s="29"/>
      <c r="BX392" s="29"/>
      <c r="BY392" s="29"/>
      <c r="BZ392" s="29"/>
      <c r="CA392" s="29"/>
      <c r="CB392" s="29"/>
      <c r="CC392" s="29"/>
      <c r="CD392" s="29"/>
      <c r="CE392" s="29"/>
      <c r="CF392" s="29"/>
      <c r="CG392" s="29"/>
      <c r="CH392" s="29"/>
      <c r="CI392" s="29"/>
      <c r="CJ392" s="29"/>
      <c r="CK392" s="29"/>
      <c r="CL392" s="29"/>
      <c r="CM392" s="29"/>
      <c r="CN392" s="29"/>
      <c r="CO392" s="29"/>
      <c r="CP392" s="29"/>
      <c r="CQ392" s="29"/>
      <c r="CR392" s="29"/>
      <c r="CS392" s="29"/>
      <c r="CT392" s="29"/>
      <c r="CU392" s="29"/>
      <c r="CV392" s="29"/>
      <c r="CW392" s="29"/>
      <c r="CX392" s="29"/>
      <c r="CY392" s="29"/>
      <c r="CZ392" s="29"/>
      <c r="DA392" s="29"/>
    </row>
    <row r="393" spans="6:105">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c r="CE393" s="29"/>
      <c r="CF393" s="29"/>
      <c r="CG393" s="29"/>
      <c r="CH393" s="29"/>
      <c r="CI393" s="29"/>
      <c r="CJ393" s="29"/>
      <c r="CK393" s="29"/>
      <c r="CL393" s="29"/>
      <c r="CM393" s="29"/>
      <c r="CN393" s="29"/>
      <c r="CO393" s="29"/>
      <c r="CP393" s="29"/>
      <c r="CQ393" s="29"/>
      <c r="CR393" s="29"/>
      <c r="CS393" s="29"/>
      <c r="CT393" s="29"/>
      <c r="CU393" s="29"/>
      <c r="CV393" s="29"/>
      <c r="CW393" s="29"/>
      <c r="CX393" s="29"/>
      <c r="CY393" s="29"/>
      <c r="CZ393" s="29"/>
      <c r="DA393" s="29"/>
    </row>
    <row r="394" spans="6:105">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c r="CE394" s="29"/>
      <c r="CF394" s="29"/>
      <c r="CG394" s="29"/>
      <c r="CH394" s="29"/>
      <c r="CI394" s="29"/>
      <c r="CJ394" s="29"/>
      <c r="CK394" s="29"/>
      <c r="CL394" s="29"/>
      <c r="CM394" s="29"/>
      <c r="CN394" s="29"/>
      <c r="CO394" s="29"/>
      <c r="CP394" s="29"/>
      <c r="CQ394" s="29"/>
      <c r="CR394" s="29"/>
      <c r="CS394" s="29"/>
      <c r="CT394" s="29"/>
      <c r="CU394" s="29"/>
      <c r="CV394" s="29"/>
      <c r="CW394" s="29"/>
      <c r="CX394" s="29"/>
      <c r="CY394" s="29"/>
      <c r="CZ394" s="29"/>
      <c r="DA394" s="29"/>
    </row>
    <row r="395" spans="6:105">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c r="CE395" s="29"/>
      <c r="CF395" s="29"/>
      <c r="CG395" s="29"/>
      <c r="CH395" s="29"/>
      <c r="CI395" s="29"/>
      <c r="CJ395" s="29"/>
      <c r="CK395" s="29"/>
      <c r="CL395" s="29"/>
      <c r="CM395" s="29"/>
      <c r="CN395" s="29"/>
      <c r="CO395" s="29"/>
      <c r="CP395" s="29"/>
      <c r="CQ395" s="29"/>
      <c r="CR395" s="29"/>
      <c r="CS395" s="29"/>
      <c r="CT395" s="29"/>
      <c r="CU395" s="29"/>
      <c r="CV395" s="29"/>
      <c r="CW395" s="29"/>
      <c r="CX395" s="29"/>
      <c r="CY395" s="29"/>
      <c r="CZ395" s="29"/>
      <c r="DA395" s="29"/>
    </row>
    <row r="396" spans="6:105">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9"/>
      <c r="BL396" s="29"/>
      <c r="BM396" s="29"/>
      <c r="BN396" s="29"/>
      <c r="BO396" s="29"/>
      <c r="BP396" s="29"/>
      <c r="BQ396" s="29"/>
      <c r="BR396" s="29"/>
      <c r="BS396" s="29"/>
      <c r="BT396" s="29"/>
      <c r="BU396" s="29"/>
      <c r="BV396" s="29"/>
      <c r="BW396" s="29"/>
      <c r="BX396" s="29"/>
      <c r="BY396" s="29"/>
      <c r="BZ396" s="29"/>
      <c r="CA396" s="29"/>
      <c r="CB396" s="29"/>
      <c r="CC396" s="29"/>
      <c r="CD396" s="29"/>
      <c r="CE396" s="29"/>
      <c r="CF396" s="29"/>
      <c r="CG396" s="29"/>
      <c r="CH396" s="29"/>
      <c r="CI396" s="29"/>
      <c r="CJ396" s="29"/>
      <c r="CK396" s="29"/>
      <c r="CL396" s="29"/>
      <c r="CM396" s="29"/>
      <c r="CN396" s="29"/>
      <c r="CO396" s="29"/>
      <c r="CP396" s="29"/>
      <c r="CQ396" s="29"/>
      <c r="CR396" s="29"/>
      <c r="CS396" s="29"/>
      <c r="CT396" s="29"/>
      <c r="CU396" s="29"/>
      <c r="CV396" s="29"/>
      <c r="CW396" s="29"/>
      <c r="CX396" s="29"/>
      <c r="CY396" s="29"/>
      <c r="CZ396" s="29"/>
      <c r="DA396" s="29"/>
    </row>
    <row r="397" spans="6:105">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c r="CE397" s="29"/>
      <c r="CF397" s="29"/>
      <c r="CG397" s="29"/>
      <c r="CH397" s="29"/>
      <c r="CI397" s="29"/>
      <c r="CJ397" s="29"/>
      <c r="CK397" s="29"/>
      <c r="CL397" s="29"/>
      <c r="CM397" s="29"/>
      <c r="CN397" s="29"/>
      <c r="CO397" s="29"/>
      <c r="CP397" s="29"/>
      <c r="CQ397" s="29"/>
      <c r="CR397" s="29"/>
      <c r="CS397" s="29"/>
      <c r="CT397" s="29"/>
      <c r="CU397" s="29"/>
      <c r="CV397" s="29"/>
      <c r="CW397" s="29"/>
      <c r="CX397" s="29"/>
      <c r="CY397" s="29"/>
      <c r="CZ397" s="29"/>
      <c r="DA397" s="29"/>
    </row>
    <row r="398" spans="6:105">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9"/>
      <c r="BL398" s="29"/>
      <c r="BM398" s="29"/>
      <c r="BN398" s="29"/>
      <c r="BO398" s="29"/>
      <c r="BP398" s="29"/>
      <c r="BQ398" s="29"/>
      <c r="BR398" s="29"/>
      <c r="BS398" s="29"/>
      <c r="BT398" s="29"/>
      <c r="BU398" s="29"/>
      <c r="BV398" s="29"/>
      <c r="BW398" s="29"/>
      <c r="BX398" s="29"/>
      <c r="BY398" s="29"/>
      <c r="BZ398" s="29"/>
      <c r="CA398" s="29"/>
      <c r="CB398" s="29"/>
      <c r="CC398" s="29"/>
      <c r="CD398" s="29"/>
      <c r="CE398" s="29"/>
      <c r="CF398" s="29"/>
      <c r="CG398" s="29"/>
      <c r="CH398" s="29"/>
      <c r="CI398" s="29"/>
      <c r="CJ398" s="29"/>
      <c r="CK398" s="29"/>
      <c r="CL398" s="29"/>
      <c r="CM398" s="29"/>
      <c r="CN398" s="29"/>
      <c r="CO398" s="29"/>
      <c r="CP398" s="29"/>
      <c r="CQ398" s="29"/>
      <c r="CR398" s="29"/>
      <c r="CS398" s="29"/>
      <c r="CT398" s="29"/>
      <c r="CU398" s="29"/>
      <c r="CV398" s="29"/>
      <c r="CW398" s="29"/>
      <c r="CX398" s="29"/>
      <c r="CY398" s="29"/>
      <c r="CZ398" s="29"/>
      <c r="DA398" s="29"/>
    </row>
    <row r="399" spans="6:105">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c r="CE399" s="29"/>
      <c r="CF399" s="29"/>
      <c r="CG399" s="29"/>
      <c r="CH399" s="29"/>
      <c r="CI399" s="29"/>
      <c r="CJ399" s="29"/>
      <c r="CK399" s="29"/>
      <c r="CL399" s="29"/>
      <c r="CM399" s="29"/>
      <c r="CN399" s="29"/>
      <c r="CO399" s="29"/>
      <c r="CP399" s="29"/>
      <c r="CQ399" s="29"/>
      <c r="CR399" s="29"/>
      <c r="CS399" s="29"/>
      <c r="CT399" s="29"/>
      <c r="CU399" s="29"/>
      <c r="CV399" s="29"/>
      <c r="CW399" s="29"/>
      <c r="CX399" s="29"/>
      <c r="CY399" s="29"/>
      <c r="CZ399" s="29"/>
      <c r="DA399" s="29"/>
    </row>
    <row r="400" spans="6:105">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c r="CE400" s="29"/>
      <c r="CF400" s="29"/>
      <c r="CG400" s="29"/>
      <c r="CH400" s="29"/>
      <c r="CI400" s="29"/>
      <c r="CJ400" s="29"/>
      <c r="CK400" s="29"/>
      <c r="CL400" s="29"/>
      <c r="CM400" s="29"/>
      <c r="CN400" s="29"/>
      <c r="CO400" s="29"/>
      <c r="CP400" s="29"/>
      <c r="CQ400" s="29"/>
      <c r="CR400" s="29"/>
      <c r="CS400" s="29"/>
      <c r="CT400" s="29"/>
      <c r="CU400" s="29"/>
      <c r="CV400" s="29"/>
      <c r="CW400" s="29"/>
      <c r="CX400" s="29"/>
      <c r="CY400" s="29"/>
      <c r="CZ400" s="29"/>
      <c r="DA400" s="29"/>
    </row>
    <row r="401" spans="6:105">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9"/>
      <c r="BL401" s="29"/>
      <c r="BM401" s="29"/>
      <c r="BN401" s="29"/>
      <c r="BO401" s="29"/>
      <c r="BP401" s="29"/>
      <c r="BQ401" s="29"/>
      <c r="BR401" s="29"/>
      <c r="BS401" s="29"/>
      <c r="BT401" s="29"/>
      <c r="BU401" s="29"/>
      <c r="BV401" s="29"/>
      <c r="BW401" s="29"/>
      <c r="BX401" s="29"/>
      <c r="BY401" s="29"/>
      <c r="BZ401" s="29"/>
      <c r="CA401" s="29"/>
      <c r="CB401" s="29"/>
      <c r="CC401" s="29"/>
      <c r="CD401" s="29"/>
      <c r="CE401" s="29"/>
      <c r="CF401" s="29"/>
      <c r="CG401" s="29"/>
      <c r="CH401" s="29"/>
      <c r="CI401" s="29"/>
      <c r="CJ401" s="29"/>
      <c r="CK401" s="29"/>
      <c r="CL401" s="29"/>
      <c r="CM401" s="29"/>
      <c r="CN401" s="29"/>
      <c r="CO401" s="29"/>
      <c r="CP401" s="29"/>
      <c r="CQ401" s="29"/>
      <c r="CR401" s="29"/>
      <c r="CS401" s="29"/>
      <c r="CT401" s="29"/>
      <c r="CU401" s="29"/>
      <c r="CV401" s="29"/>
      <c r="CW401" s="29"/>
      <c r="CX401" s="29"/>
      <c r="CY401" s="29"/>
      <c r="CZ401" s="29"/>
      <c r="DA401" s="29"/>
    </row>
    <row r="402" spans="6:105">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9"/>
      <c r="BL402" s="29"/>
      <c r="BM402" s="29"/>
      <c r="BN402" s="29"/>
      <c r="BO402" s="29"/>
      <c r="BP402" s="29"/>
      <c r="BQ402" s="29"/>
      <c r="BR402" s="29"/>
      <c r="BS402" s="29"/>
      <c r="BT402" s="29"/>
      <c r="BU402" s="29"/>
      <c r="BV402" s="29"/>
      <c r="BW402" s="29"/>
      <c r="BX402" s="29"/>
      <c r="BY402" s="29"/>
      <c r="BZ402" s="29"/>
      <c r="CA402" s="29"/>
      <c r="CB402" s="29"/>
      <c r="CC402" s="29"/>
      <c r="CD402" s="29"/>
      <c r="CE402" s="29"/>
      <c r="CF402" s="29"/>
      <c r="CG402" s="29"/>
      <c r="CH402" s="29"/>
      <c r="CI402" s="29"/>
      <c r="CJ402" s="29"/>
      <c r="CK402" s="29"/>
      <c r="CL402" s="29"/>
      <c r="CM402" s="29"/>
      <c r="CN402" s="29"/>
      <c r="CO402" s="29"/>
      <c r="CP402" s="29"/>
      <c r="CQ402" s="29"/>
      <c r="CR402" s="29"/>
      <c r="CS402" s="29"/>
      <c r="CT402" s="29"/>
      <c r="CU402" s="29"/>
      <c r="CV402" s="29"/>
      <c r="CW402" s="29"/>
      <c r="CX402" s="29"/>
      <c r="CY402" s="29"/>
      <c r="CZ402" s="29"/>
      <c r="DA402" s="29"/>
    </row>
    <row r="403" spans="6:105">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9"/>
      <c r="BL403" s="29"/>
      <c r="BM403" s="29"/>
      <c r="BN403" s="29"/>
      <c r="BO403" s="29"/>
      <c r="BP403" s="29"/>
      <c r="BQ403" s="29"/>
      <c r="BR403" s="29"/>
      <c r="BS403" s="29"/>
      <c r="BT403" s="29"/>
      <c r="BU403" s="29"/>
      <c r="BV403" s="29"/>
      <c r="BW403" s="29"/>
      <c r="BX403" s="29"/>
      <c r="BY403" s="29"/>
      <c r="BZ403" s="29"/>
      <c r="CA403" s="29"/>
      <c r="CB403" s="29"/>
      <c r="CC403" s="29"/>
      <c r="CD403" s="29"/>
      <c r="CE403" s="29"/>
      <c r="CF403" s="29"/>
      <c r="CG403" s="29"/>
      <c r="CH403" s="29"/>
      <c r="CI403" s="29"/>
      <c r="CJ403" s="29"/>
      <c r="CK403" s="29"/>
      <c r="CL403" s="29"/>
      <c r="CM403" s="29"/>
      <c r="CN403" s="29"/>
      <c r="CO403" s="29"/>
      <c r="CP403" s="29"/>
      <c r="CQ403" s="29"/>
      <c r="CR403" s="29"/>
      <c r="CS403" s="29"/>
      <c r="CT403" s="29"/>
      <c r="CU403" s="29"/>
      <c r="CV403" s="29"/>
      <c r="CW403" s="29"/>
      <c r="CX403" s="29"/>
      <c r="CY403" s="29"/>
      <c r="CZ403" s="29"/>
      <c r="DA403" s="29"/>
    </row>
    <row r="404" spans="6:105">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c r="CE404" s="29"/>
      <c r="CF404" s="29"/>
      <c r="CG404" s="29"/>
      <c r="CH404" s="29"/>
      <c r="CI404" s="29"/>
      <c r="CJ404" s="29"/>
      <c r="CK404" s="29"/>
      <c r="CL404" s="29"/>
      <c r="CM404" s="29"/>
      <c r="CN404" s="29"/>
      <c r="CO404" s="29"/>
      <c r="CP404" s="29"/>
      <c r="CQ404" s="29"/>
      <c r="CR404" s="29"/>
      <c r="CS404" s="29"/>
      <c r="CT404" s="29"/>
      <c r="CU404" s="29"/>
      <c r="CV404" s="29"/>
      <c r="CW404" s="29"/>
      <c r="CX404" s="29"/>
      <c r="CY404" s="29"/>
      <c r="CZ404" s="29"/>
      <c r="DA404" s="29"/>
    </row>
    <row r="405" spans="6:105">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c r="CE405" s="29"/>
      <c r="CF405" s="29"/>
      <c r="CG405" s="29"/>
      <c r="CH405" s="29"/>
      <c r="CI405" s="29"/>
      <c r="CJ405" s="29"/>
      <c r="CK405" s="29"/>
      <c r="CL405" s="29"/>
      <c r="CM405" s="29"/>
      <c r="CN405" s="29"/>
      <c r="CO405" s="29"/>
      <c r="CP405" s="29"/>
      <c r="CQ405" s="29"/>
      <c r="CR405" s="29"/>
      <c r="CS405" s="29"/>
      <c r="CT405" s="29"/>
      <c r="CU405" s="29"/>
      <c r="CV405" s="29"/>
      <c r="CW405" s="29"/>
      <c r="CX405" s="29"/>
      <c r="CY405" s="29"/>
      <c r="CZ405" s="29"/>
      <c r="DA405" s="29"/>
    </row>
    <row r="406" spans="6:105">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9"/>
      <c r="BL406" s="29"/>
      <c r="BM406" s="29"/>
      <c r="BN406" s="29"/>
      <c r="BO406" s="29"/>
      <c r="BP406" s="29"/>
      <c r="BQ406" s="29"/>
      <c r="BR406" s="29"/>
      <c r="BS406" s="29"/>
      <c r="BT406" s="29"/>
      <c r="BU406" s="29"/>
      <c r="BV406" s="29"/>
      <c r="BW406" s="29"/>
      <c r="BX406" s="29"/>
      <c r="BY406" s="29"/>
      <c r="BZ406" s="29"/>
      <c r="CA406" s="29"/>
      <c r="CB406" s="29"/>
      <c r="CC406" s="29"/>
      <c r="CD406" s="29"/>
      <c r="CE406" s="29"/>
      <c r="CF406" s="29"/>
      <c r="CG406" s="29"/>
      <c r="CH406" s="29"/>
      <c r="CI406" s="29"/>
      <c r="CJ406" s="29"/>
      <c r="CK406" s="29"/>
      <c r="CL406" s="29"/>
      <c r="CM406" s="29"/>
      <c r="CN406" s="29"/>
      <c r="CO406" s="29"/>
      <c r="CP406" s="29"/>
      <c r="CQ406" s="29"/>
      <c r="CR406" s="29"/>
      <c r="CS406" s="29"/>
      <c r="CT406" s="29"/>
      <c r="CU406" s="29"/>
      <c r="CV406" s="29"/>
      <c r="CW406" s="29"/>
      <c r="CX406" s="29"/>
      <c r="CY406" s="29"/>
      <c r="CZ406" s="29"/>
      <c r="DA406" s="29"/>
    </row>
    <row r="407" spans="6:105">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9"/>
      <c r="BL407" s="29"/>
      <c r="BM407" s="29"/>
      <c r="BN407" s="29"/>
      <c r="BO407" s="29"/>
      <c r="BP407" s="29"/>
      <c r="BQ407" s="29"/>
      <c r="BR407" s="29"/>
      <c r="BS407" s="29"/>
      <c r="BT407" s="29"/>
      <c r="BU407" s="29"/>
      <c r="BV407" s="29"/>
      <c r="BW407" s="29"/>
      <c r="BX407" s="29"/>
      <c r="BY407" s="29"/>
      <c r="BZ407" s="29"/>
      <c r="CA407" s="29"/>
      <c r="CB407" s="29"/>
      <c r="CC407" s="29"/>
      <c r="CD407" s="29"/>
      <c r="CE407" s="29"/>
      <c r="CF407" s="29"/>
      <c r="CG407" s="29"/>
      <c r="CH407" s="29"/>
      <c r="CI407" s="29"/>
      <c r="CJ407" s="29"/>
      <c r="CK407" s="29"/>
      <c r="CL407" s="29"/>
      <c r="CM407" s="29"/>
      <c r="CN407" s="29"/>
      <c r="CO407" s="29"/>
      <c r="CP407" s="29"/>
      <c r="CQ407" s="29"/>
      <c r="CR407" s="29"/>
      <c r="CS407" s="29"/>
      <c r="CT407" s="29"/>
      <c r="CU407" s="29"/>
      <c r="CV407" s="29"/>
      <c r="CW407" s="29"/>
      <c r="CX407" s="29"/>
      <c r="CY407" s="29"/>
      <c r="CZ407" s="29"/>
      <c r="DA407" s="29"/>
    </row>
    <row r="408" spans="6:105">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9"/>
      <c r="BL408" s="29"/>
      <c r="BM408" s="29"/>
      <c r="BN408" s="29"/>
      <c r="BO408" s="29"/>
      <c r="BP408" s="29"/>
      <c r="BQ408" s="29"/>
      <c r="BR408" s="29"/>
      <c r="BS408" s="29"/>
      <c r="BT408" s="29"/>
      <c r="BU408" s="29"/>
      <c r="BV408" s="29"/>
      <c r="BW408" s="29"/>
      <c r="BX408" s="29"/>
      <c r="BY408" s="29"/>
      <c r="BZ408" s="29"/>
      <c r="CA408" s="29"/>
      <c r="CB408" s="29"/>
      <c r="CC408" s="29"/>
      <c r="CD408" s="29"/>
      <c r="CE408" s="29"/>
      <c r="CF408" s="29"/>
      <c r="CG408" s="29"/>
      <c r="CH408" s="29"/>
      <c r="CI408" s="29"/>
      <c r="CJ408" s="29"/>
      <c r="CK408" s="29"/>
      <c r="CL408" s="29"/>
      <c r="CM408" s="29"/>
      <c r="CN408" s="29"/>
      <c r="CO408" s="29"/>
      <c r="CP408" s="29"/>
      <c r="CQ408" s="29"/>
      <c r="CR408" s="29"/>
      <c r="CS408" s="29"/>
      <c r="CT408" s="29"/>
      <c r="CU408" s="29"/>
      <c r="CV408" s="29"/>
      <c r="CW408" s="29"/>
      <c r="CX408" s="29"/>
      <c r="CY408" s="29"/>
      <c r="CZ408" s="29"/>
      <c r="DA408" s="29"/>
    </row>
    <row r="409" spans="6:105">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9"/>
      <c r="BL409" s="29"/>
      <c r="BM409" s="29"/>
      <c r="BN409" s="29"/>
      <c r="BO409" s="29"/>
      <c r="BP409" s="29"/>
      <c r="BQ409" s="29"/>
      <c r="BR409" s="29"/>
      <c r="BS409" s="29"/>
      <c r="BT409" s="29"/>
      <c r="BU409" s="29"/>
      <c r="BV409" s="29"/>
      <c r="BW409" s="29"/>
      <c r="BX409" s="29"/>
      <c r="BY409" s="29"/>
      <c r="BZ409" s="29"/>
      <c r="CA409" s="29"/>
      <c r="CB409" s="29"/>
      <c r="CC409" s="29"/>
      <c r="CD409" s="29"/>
      <c r="CE409" s="29"/>
      <c r="CF409" s="29"/>
      <c r="CG409" s="29"/>
      <c r="CH409" s="29"/>
      <c r="CI409" s="29"/>
      <c r="CJ409" s="29"/>
      <c r="CK409" s="29"/>
      <c r="CL409" s="29"/>
      <c r="CM409" s="29"/>
      <c r="CN409" s="29"/>
      <c r="CO409" s="29"/>
      <c r="CP409" s="29"/>
      <c r="CQ409" s="29"/>
      <c r="CR409" s="29"/>
      <c r="CS409" s="29"/>
      <c r="CT409" s="29"/>
      <c r="CU409" s="29"/>
      <c r="CV409" s="29"/>
      <c r="CW409" s="29"/>
      <c r="CX409" s="29"/>
      <c r="CY409" s="29"/>
      <c r="CZ409" s="29"/>
      <c r="DA409" s="29"/>
    </row>
    <row r="410" spans="6:105">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c r="CE410" s="29"/>
      <c r="CF410" s="29"/>
      <c r="CG410" s="29"/>
      <c r="CH410" s="29"/>
      <c r="CI410" s="29"/>
      <c r="CJ410" s="29"/>
      <c r="CK410" s="29"/>
      <c r="CL410" s="29"/>
      <c r="CM410" s="29"/>
      <c r="CN410" s="29"/>
      <c r="CO410" s="29"/>
      <c r="CP410" s="29"/>
      <c r="CQ410" s="29"/>
      <c r="CR410" s="29"/>
      <c r="CS410" s="29"/>
      <c r="CT410" s="29"/>
      <c r="CU410" s="29"/>
      <c r="CV410" s="29"/>
      <c r="CW410" s="29"/>
      <c r="CX410" s="29"/>
      <c r="CY410" s="29"/>
      <c r="CZ410" s="29"/>
      <c r="DA410" s="29"/>
    </row>
    <row r="411" spans="6:105">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9"/>
      <c r="BL411" s="29"/>
      <c r="BM411" s="29"/>
      <c r="BN411" s="29"/>
      <c r="BO411" s="29"/>
      <c r="BP411" s="29"/>
      <c r="BQ411" s="29"/>
      <c r="BR411" s="29"/>
      <c r="BS411" s="29"/>
      <c r="BT411" s="29"/>
      <c r="BU411" s="29"/>
      <c r="BV411" s="29"/>
      <c r="BW411" s="29"/>
      <c r="BX411" s="29"/>
      <c r="BY411" s="29"/>
      <c r="BZ411" s="29"/>
      <c r="CA411" s="29"/>
      <c r="CB411" s="29"/>
      <c r="CC411" s="29"/>
      <c r="CD411" s="29"/>
      <c r="CE411" s="29"/>
      <c r="CF411" s="29"/>
      <c r="CG411" s="29"/>
      <c r="CH411" s="29"/>
      <c r="CI411" s="29"/>
      <c r="CJ411" s="29"/>
      <c r="CK411" s="29"/>
      <c r="CL411" s="29"/>
      <c r="CM411" s="29"/>
      <c r="CN411" s="29"/>
      <c r="CO411" s="29"/>
      <c r="CP411" s="29"/>
      <c r="CQ411" s="29"/>
      <c r="CR411" s="29"/>
      <c r="CS411" s="29"/>
      <c r="CT411" s="29"/>
      <c r="CU411" s="29"/>
      <c r="CV411" s="29"/>
      <c r="CW411" s="29"/>
      <c r="CX411" s="29"/>
      <c r="CY411" s="29"/>
      <c r="CZ411" s="29"/>
      <c r="DA411" s="29"/>
    </row>
    <row r="412" spans="6:105">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c r="CE412" s="29"/>
      <c r="CF412" s="29"/>
      <c r="CG412" s="29"/>
      <c r="CH412" s="29"/>
      <c r="CI412" s="29"/>
      <c r="CJ412" s="29"/>
      <c r="CK412" s="29"/>
      <c r="CL412" s="29"/>
      <c r="CM412" s="29"/>
      <c r="CN412" s="29"/>
      <c r="CO412" s="29"/>
      <c r="CP412" s="29"/>
      <c r="CQ412" s="29"/>
      <c r="CR412" s="29"/>
      <c r="CS412" s="29"/>
      <c r="CT412" s="29"/>
      <c r="CU412" s="29"/>
      <c r="CV412" s="29"/>
      <c r="CW412" s="29"/>
      <c r="CX412" s="29"/>
      <c r="CY412" s="29"/>
      <c r="CZ412" s="29"/>
      <c r="DA412" s="29"/>
    </row>
    <row r="413" spans="6:105">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9"/>
      <c r="BL413" s="29"/>
      <c r="BM413" s="29"/>
      <c r="BN413" s="29"/>
      <c r="BO413" s="29"/>
      <c r="BP413" s="29"/>
      <c r="BQ413" s="29"/>
      <c r="BR413" s="29"/>
      <c r="BS413" s="29"/>
      <c r="BT413" s="29"/>
      <c r="BU413" s="29"/>
      <c r="BV413" s="29"/>
      <c r="BW413" s="29"/>
      <c r="BX413" s="29"/>
      <c r="BY413" s="29"/>
      <c r="BZ413" s="29"/>
      <c r="CA413" s="29"/>
      <c r="CB413" s="29"/>
      <c r="CC413" s="29"/>
      <c r="CD413" s="29"/>
      <c r="CE413" s="29"/>
      <c r="CF413" s="29"/>
      <c r="CG413" s="29"/>
      <c r="CH413" s="29"/>
      <c r="CI413" s="29"/>
      <c r="CJ413" s="29"/>
      <c r="CK413" s="29"/>
      <c r="CL413" s="29"/>
      <c r="CM413" s="29"/>
      <c r="CN413" s="29"/>
      <c r="CO413" s="29"/>
      <c r="CP413" s="29"/>
      <c r="CQ413" s="29"/>
      <c r="CR413" s="29"/>
      <c r="CS413" s="29"/>
      <c r="CT413" s="29"/>
      <c r="CU413" s="29"/>
      <c r="CV413" s="29"/>
      <c r="CW413" s="29"/>
      <c r="CX413" s="29"/>
      <c r="CY413" s="29"/>
      <c r="CZ413" s="29"/>
      <c r="DA413" s="29"/>
    </row>
    <row r="414" spans="6:105">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c r="CE414" s="29"/>
      <c r="CF414" s="29"/>
      <c r="CG414" s="29"/>
      <c r="CH414" s="29"/>
      <c r="CI414" s="29"/>
      <c r="CJ414" s="29"/>
      <c r="CK414" s="29"/>
      <c r="CL414" s="29"/>
      <c r="CM414" s="29"/>
      <c r="CN414" s="29"/>
      <c r="CO414" s="29"/>
      <c r="CP414" s="29"/>
      <c r="CQ414" s="29"/>
      <c r="CR414" s="29"/>
      <c r="CS414" s="29"/>
      <c r="CT414" s="29"/>
      <c r="CU414" s="29"/>
      <c r="CV414" s="29"/>
      <c r="CW414" s="29"/>
      <c r="CX414" s="29"/>
      <c r="CY414" s="29"/>
      <c r="CZ414" s="29"/>
      <c r="DA414" s="29"/>
    </row>
    <row r="415" spans="6:105">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9"/>
      <c r="BL415" s="29"/>
      <c r="BM415" s="29"/>
      <c r="BN415" s="29"/>
      <c r="BO415" s="29"/>
      <c r="BP415" s="29"/>
      <c r="BQ415" s="29"/>
      <c r="BR415" s="29"/>
      <c r="BS415" s="29"/>
      <c r="BT415" s="29"/>
      <c r="BU415" s="29"/>
      <c r="BV415" s="29"/>
      <c r="BW415" s="29"/>
      <c r="BX415" s="29"/>
      <c r="BY415" s="29"/>
      <c r="BZ415" s="29"/>
      <c r="CA415" s="29"/>
      <c r="CB415" s="29"/>
      <c r="CC415" s="29"/>
      <c r="CD415" s="29"/>
      <c r="CE415" s="29"/>
      <c r="CF415" s="29"/>
      <c r="CG415" s="29"/>
      <c r="CH415" s="29"/>
      <c r="CI415" s="29"/>
      <c r="CJ415" s="29"/>
      <c r="CK415" s="29"/>
      <c r="CL415" s="29"/>
      <c r="CM415" s="29"/>
      <c r="CN415" s="29"/>
      <c r="CO415" s="29"/>
      <c r="CP415" s="29"/>
      <c r="CQ415" s="29"/>
      <c r="CR415" s="29"/>
      <c r="CS415" s="29"/>
      <c r="CT415" s="29"/>
      <c r="CU415" s="29"/>
      <c r="CV415" s="29"/>
      <c r="CW415" s="29"/>
      <c r="CX415" s="29"/>
      <c r="CY415" s="29"/>
      <c r="CZ415" s="29"/>
      <c r="DA415" s="29"/>
    </row>
    <row r="416" spans="6:105">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9"/>
      <c r="BL416" s="29"/>
      <c r="BM416" s="29"/>
      <c r="BN416" s="29"/>
      <c r="BO416" s="29"/>
      <c r="BP416" s="29"/>
      <c r="BQ416" s="29"/>
      <c r="BR416" s="29"/>
      <c r="BS416" s="29"/>
      <c r="BT416" s="29"/>
      <c r="BU416" s="29"/>
      <c r="BV416" s="29"/>
      <c r="BW416" s="29"/>
      <c r="BX416" s="29"/>
      <c r="BY416" s="29"/>
      <c r="BZ416" s="29"/>
      <c r="CA416" s="29"/>
      <c r="CB416" s="29"/>
      <c r="CC416" s="29"/>
      <c r="CD416" s="29"/>
      <c r="CE416" s="29"/>
      <c r="CF416" s="29"/>
      <c r="CG416" s="29"/>
      <c r="CH416" s="29"/>
      <c r="CI416" s="29"/>
      <c r="CJ416" s="29"/>
      <c r="CK416" s="29"/>
      <c r="CL416" s="29"/>
      <c r="CM416" s="29"/>
      <c r="CN416" s="29"/>
      <c r="CO416" s="29"/>
      <c r="CP416" s="29"/>
      <c r="CQ416" s="29"/>
      <c r="CR416" s="29"/>
      <c r="CS416" s="29"/>
      <c r="CT416" s="29"/>
      <c r="CU416" s="29"/>
      <c r="CV416" s="29"/>
      <c r="CW416" s="29"/>
      <c r="CX416" s="29"/>
      <c r="CY416" s="29"/>
      <c r="CZ416" s="29"/>
      <c r="DA416" s="29"/>
    </row>
    <row r="417" spans="6:105">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9"/>
      <c r="BL417" s="29"/>
      <c r="BM417" s="29"/>
      <c r="BN417" s="29"/>
      <c r="BO417" s="29"/>
      <c r="BP417" s="29"/>
      <c r="BQ417" s="29"/>
      <c r="BR417" s="29"/>
      <c r="BS417" s="29"/>
      <c r="BT417" s="29"/>
      <c r="BU417" s="29"/>
      <c r="BV417" s="29"/>
      <c r="BW417" s="29"/>
      <c r="BX417" s="29"/>
      <c r="BY417" s="29"/>
      <c r="BZ417" s="29"/>
      <c r="CA417" s="29"/>
      <c r="CB417" s="29"/>
      <c r="CC417" s="29"/>
      <c r="CD417" s="29"/>
      <c r="CE417" s="29"/>
      <c r="CF417" s="29"/>
      <c r="CG417" s="29"/>
      <c r="CH417" s="29"/>
      <c r="CI417" s="29"/>
      <c r="CJ417" s="29"/>
      <c r="CK417" s="29"/>
      <c r="CL417" s="29"/>
      <c r="CM417" s="29"/>
      <c r="CN417" s="29"/>
      <c r="CO417" s="29"/>
      <c r="CP417" s="29"/>
      <c r="CQ417" s="29"/>
      <c r="CR417" s="29"/>
      <c r="CS417" s="29"/>
      <c r="CT417" s="29"/>
      <c r="CU417" s="29"/>
      <c r="CV417" s="29"/>
      <c r="CW417" s="29"/>
      <c r="CX417" s="29"/>
      <c r="CY417" s="29"/>
      <c r="CZ417" s="29"/>
      <c r="DA417" s="29"/>
    </row>
    <row r="418" spans="6:105">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9"/>
      <c r="BL418" s="29"/>
      <c r="BM418" s="29"/>
      <c r="BN418" s="29"/>
      <c r="BO418" s="29"/>
      <c r="BP418" s="29"/>
      <c r="BQ418" s="29"/>
      <c r="BR418" s="29"/>
      <c r="BS418" s="29"/>
      <c r="BT418" s="29"/>
      <c r="BU418" s="29"/>
      <c r="BV418" s="29"/>
      <c r="BW418" s="29"/>
      <c r="BX418" s="29"/>
      <c r="BY418" s="29"/>
      <c r="BZ418" s="29"/>
      <c r="CA418" s="29"/>
      <c r="CB418" s="29"/>
      <c r="CC418" s="29"/>
      <c r="CD418" s="29"/>
      <c r="CE418" s="29"/>
      <c r="CF418" s="29"/>
      <c r="CG418" s="29"/>
      <c r="CH418" s="29"/>
      <c r="CI418" s="29"/>
      <c r="CJ418" s="29"/>
      <c r="CK418" s="29"/>
      <c r="CL418" s="29"/>
      <c r="CM418" s="29"/>
      <c r="CN418" s="29"/>
      <c r="CO418" s="29"/>
      <c r="CP418" s="29"/>
      <c r="CQ418" s="29"/>
      <c r="CR418" s="29"/>
      <c r="CS418" s="29"/>
      <c r="CT418" s="29"/>
      <c r="CU418" s="29"/>
      <c r="CV418" s="29"/>
      <c r="CW418" s="29"/>
      <c r="CX418" s="29"/>
      <c r="CY418" s="29"/>
      <c r="CZ418" s="29"/>
      <c r="DA418" s="29"/>
    </row>
    <row r="419" spans="6:105">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9"/>
      <c r="BL419" s="29"/>
      <c r="BM419" s="29"/>
      <c r="BN419" s="29"/>
      <c r="BO419" s="29"/>
      <c r="BP419" s="29"/>
      <c r="BQ419" s="29"/>
      <c r="BR419" s="29"/>
      <c r="BS419" s="29"/>
      <c r="BT419" s="29"/>
      <c r="BU419" s="29"/>
      <c r="BV419" s="29"/>
      <c r="BW419" s="29"/>
      <c r="BX419" s="29"/>
      <c r="BY419" s="29"/>
      <c r="BZ419" s="29"/>
      <c r="CA419" s="29"/>
      <c r="CB419" s="29"/>
      <c r="CC419" s="29"/>
      <c r="CD419" s="29"/>
      <c r="CE419" s="29"/>
      <c r="CF419" s="29"/>
      <c r="CG419" s="29"/>
      <c r="CH419" s="29"/>
      <c r="CI419" s="29"/>
      <c r="CJ419" s="29"/>
      <c r="CK419" s="29"/>
      <c r="CL419" s="29"/>
      <c r="CM419" s="29"/>
      <c r="CN419" s="29"/>
      <c r="CO419" s="29"/>
      <c r="CP419" s="29"/>
      <c r="CQ419" s="29"/>
      <c r="CR419" s="29"/>
      <c r="CS419" s="29"/>
      <c r="CT419" s="29"/>
      <c r="CU419" s="29"/>
      <c r="CV419" s="29"/>
      <c r="CW419" s="29"/>
      <c r="CX419" s="29"/>
      <c r="CY419" s="29"/>
      <c r="CZ419" s="29"/>
      <c r="DA419" s="29"/>
    </row>
    <row r="420" spans="6:105">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9"/>
      <c r="BL420" s="29"/>
      <c r="BM420" s="29"/>
      <c r="BN420" s="29"/>
      <c r="BO420" s="29"/>
      <c r="BP420" s="29"/>
      <c r="BQ420" s="29"/>
      <c r="BR420" s="29"/>
      <c r="BS420" s="29"/>
      <c r="BT420" s="29"/>
      <c r="BU420" s="29"/>
      <c r="BV420" s="29"/>
      <c r="BW420" s="29"/>
      <c r="BX420" s="29"/>
      <c r="BY420" s="29"/>
      <c r="BZ420" s="29"/>
      <c r="CA420" s="29"/>
      <c r="CB420" s="29"/>
      <c r="CC420" s="29"/>
      <c r="CD420" s="29"/>
      <c r="CE420" s="29"/>
      <c r="CF420" s="29"/>
      <c r="CG420" s="29"/>
      <c r="CH420" s="29"/>
      <c r="CI420" s="29"/>
      <c r="CJ420" s="29"/>
      <c r="CK420" s="29"/>
      <c r="CL420" s="29"/>
      <c r="CM420" s="29"/>
      <c r="CN420" s="29"/>
      <c r="CO420" s="29"/>
      <c r="CP420" s="29"/>
      <c r="CQ420" s="29"/>
      <c r="CR420" s="29"/>
      <c r="CS420" s="29"/>
      <c r="CT420" s="29"/>
      <c r="CU420" s="29"/>
      <c r="CV420" s="29"/>
      <c r="CW420" s="29"/>
      <c r="CX420" s="29"/>
      <c r="CY420" s="29"/>
      <c r="CZ420" s="29"/>
      <c r="DA420" s="29"/>
    </row>
    <row r="421" spans="6:105">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9"/>
      <c r="BL421" s="29"/>
      <c r="BM421" s="29"/>
      <c r="BN421" s="29"/>
      <c r="BO421" s="29"/>
      <c r="BP421" s="29"/>
      <c r="BQ421" s="29"/>
      <c r="BR421" s="29"/>
      <c r="BS421" s="29"/>
      <c r="BT421" s="29"/>
      <c r="BU421" s="29"/>
      <c r="BV421" s="29"/>
      <c r="BW421" s="29"/>
      <c r="BX421" s="29"/>
      <c r="BY421" s="29"/>
      <c r="BZ421" s="29"/>
      <c r="CA421" s="29"/>
      <c r="CB421" s="29"/>
      <c r="CC421" s="29"/>
      <c r="CD421" s="29"/>
      <c r="CE421" s="29"/>
      <c r="CF421" s="29"/>
      <c r="CG421" s="29"/>
      <c r="CH421" s="29"/>
      <c r="CI421" s="29"/>
      <c r="CJ421" s="29"/>
      <c r="CK421" s="29"/>
      <c r="CL421" s="29"/>
      <c r="CM421" s="29"/>
      <c r="CN421" s="29"/>
      <c r="CO421" s="29"/>
      <c r="CP421" s="29"/>
      <c r="CQ421" s="29"/>
      <c r="CR421" s="29"/>
      <c r="CS421" s="29"/>
      <c r="CT421" s="29"/>
      <c r="CU421" s="29"/>
      <c r="CV421" s="29"/>
      <c r="CW421" s="29"/>
      <c r="CX421" s="29"/>
      <c r="CY421" s="29"/>
      <c r="CZ421" s="29"/>
      <c r="DA421" s="29"/>
    </row>
    <row r="422" spans="6:105">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9"/>
      <c r="BL422" s="29"/>
      <c r="BM422" s="29"/>
      <c r="BN422" s="29"/>
      <c r="BO422" s="29"/>
      <c r="BP422" s="29"/>
      <c r="BQ422" s="29"/>
      <c r="BR422" s="29"/>
      <c r="BS422" s="29"/>
      <c r="BT422" s="29"/>
      <c r="BU422" s="29"/>
      <c r="BV422" s="29"/>
      <c r="BW422" s="29"/>
      <c r="BX422" s="29"/>
      <c r="BY422" s="29"/>
      <c r="BZ422" s="29"/>
      <c r="CA422" s="29"/>
      <c r="CB422" s="29"/>
      <c r="CC422" s="29"/>
      <c r="CD422" s="29"/>
      <c r="CE422" s="29"/>
      <c r="CF422" s="29"/>
      <c r="CG422" s="29"/>
      <c r="CH422" s="29"/>
      <c r="CI422" s="29"/>
      <c r="CJ422" s="29"/>
      <c r="CK422" s="29"/>
      <c r="CL422" s="29"/>
      <c r="CM422" s="29"/>
      <c r="CN422" s="29"/>
      <c r="CO422" s="29"/>
      <c r="CP422" s="29"/>
      <c r="CQ422" s="29"/>
      <c r="CR422" s="29"/>
      <c r="CS422" s="29"/>
      <c r="CT422" s="29"/>
      <c r="CU422" s="29"/>
      <c r="CV422" s="29"/>
      <c r="CW422" s="29"/>
      <c r="CX422" s="29"/>
      <c r="CY422" s="29"/>
      <c r="CZ422" s="29"/>
      <c r="DA422" s="29"/>
    </row>
    <row r="423" spans="6:105">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9"/>
      <c r="BL423" s="29"/>
      <c r="BM423" s="29"/>
      <c r="BN423" s="29"/>
      <c r="BO423" s="29"/>
      <c r="BP423" s="29"/>
      <c r="BQ423" s="29"/>
      <c r="BR423" s="29"/>
      <c r="BS423" s="29"/>
      <c r="BT423" s="29"/>
      <c r="BU423" s="29"/>
      <c r="BV423" s="29"/>
      <c r="BW423" s="29"/>
      <c r="BX423" s="29"/>
      <c r="BY423" s="29"/>
      <c r="BZ423" s="29"/>
      <c r="CA423" s="29"/>
      <c r="CB423" s="29"/>
      <c r="CC423" s="29"/>
      <c r="CD423" s="29"/>
      <c r="CE423" s="29"/>
      <c r="CF423" s="29"/>
      <c r="CG423" s="29"/>
      <c r="CH423" s="29"/>
      <c r="CI423" s="29"/>
      <c r="CJ423" s="29"/>
      <c r="CK423" s="29"/>
      <c r="CL423" s="29"/>
      <c r="CM423" s="29"/>
      <c r="CN423" s="29"/>
      <c r="CO423" s="29"/>
      <c r="CP423" s="29"/>
      <c r="CQ423" s="29"/>
      <c r="CR423" s="29"/>
      <c r="CS423" s="29"/>
      <c r="CT423" s="29"/>
      <c r="CU423" s="29"/>
      <c r="CV423" s="29"/>
      <c r="CW423" s="29"/>
      <c r="CX423" s="29"/>
      <c r="CY423" s="29"/>
      <c r="CZ423" s="29"/>
      <c r="DA423" s="29"/>
    </row>
    <row r="424" spans="6:105">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9"/>
      <c r="BL424" s="29"/>
      <c r="BM424" s="29"/>
      <c r="BN424" s="29"/>
      <c r="BO424" s="29"/>
      <c r="BP424" s="29"/>
      <c r="BQ424" s="29"/>
      <c r="BR424" s="29"/>
      <c r="BS424" s="29"/>
      <c r="BT424" s="29"/>
      <c r="BU424" s="29"/>
      <c r="BV424" s="29"/>
      <c r="BW424" s="29"/>
      <c r="BX424" s="29"/>
      <c r="BY424" s="29"/>
      <c r="BZ424" s="29"/>
      <c r="CA424" s="29"/>
      <c r="CB424" s="29"/>
      <c r="CC424" s="29"/>
      <c r="CD424" s="29"/>
      <c r="CE424" s="29"/>
      <c r="CF424" s="29"/>
      <c r="CG424" s="29"/>
      <c r="CH424" s="29"/>
      <c r="CI424" s="29"/>
      <c r="CJ424" s="29"/>
      <c r="CK424" s="29"/>
      <c r="CL424" s="29"/>
      <c r="CM424" s="29"/>
      <c r="CN424" s="29"/>
      <c r="CO424" s="29"/>
      <c r="CP424" s="29"/>
      <c r="CQ424" s="29"/>
      <c r="CR424" s="29"/>
      <c r="CS424" s="29"/>
      <c r="CT424" s="29"/>
      <c r="CU424" s="29"/>
      <c r="CV424" s="29"/>
      <c r="CW424" s="29"/>
      <c r="CX424" s="29"/>
      <c r="CY424" s="29"/>
      <c r="CZ424" s="29"/>
      <c r="DA424" s="29"/>
    </row>
    <row r="425" spans="6:105">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9"/>
      <c r="BL425" s="29"/>
      <c r="BM425" s="29"/>
      <c r="BN425" s="29"/>
      <c r="BO425" s="29"/>
      <c r="BP425" s="29"/>
      <c r="BQ425" s="29"/>
      <c r="BR425" s="29"/>
      <c r="BS425" s="29"/>
      <c r="BT425" s="29"/>
      <c r="BU425" s="29"/>
      <c r="BV425" s="29"/>
      <c r="BW425" s="29"/>
      <c r="BX425" s="29"/>
      <c r="BY425" s="29"/>
      <c r="BZ425" s="29"/>
      <c r="CA425" s="29"/>
      <c r="CB425" s="29"/>
      <c r="CC425" s="29"/>
      <c r="CD425" s="29"/>
      <c r="CE425" s="29"/>
      <c r="CF425" s="29"/>
      <c r="CG425" s="29"/>
      <c r="CH425" s="29"/>
      <c r="CI425" s="29"/>
      <c r="CJ425" s="29"/>
      <c r="CK425" s="29"/>
      <c r="CL425" s="29"/>
      <c r="CM425" s="29"/>
      <c r="CN425" s="29"/>
      <c r="CO425" s="29"/>
      <c r="CP425" s="29"/>
      <c r="CQ425" s="29"/>
      <c r="CR425" s="29"/>
      <c r="CS425" s="29"/>
      <c r="CT425" s="29"/>
      <c r="CU425" s="29"/>
      <c r="CV425" s="29"/>
      <c r="CW425" s="29"/>
      <c r="CX425" s="29"/>
      <c r="CY425" s="29"/>
      <c r="CZ425" s="29"/>
      <c r="DA425" s="29"/>
    </row>
    <row r="426" spans="6:105">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9"/>
      <c r="BL426" s="29"/>
      <c r="BM426" s="29"/>
      <c r="BN426" s="29"/>
      <c r="BO426" s="29"/>
      <c r="BP426" s="29"/>
      <c r="BQ426" s="29"/>
      <c r="BR426" s="29"/>
      <c r="BS426" s="29"/>
      <c r="BT426" s="29"/>
      <c r="BU426" s="29"/>
      <c r="BV426" s="29"/>
      <c r="BW426" s="29"/>
      <c r="BX426" s="29"/>
      <c r="BY426" s="29"/>
      <c r="BZ426" s="29"/>
      <c r="CA426" s="29"/>
      <c r="CB426" s="29"/>
      <c r="CC426" s="29"/>
      <c r="CD426" s="29"/>
      <c r="CE426" s="29"/>
      <c r="CF426" s="29"/>
      <c r="CG426" s="29"/>
      <c r="CH426" s="29"/>
      <c r="CI426" s="29"/>
      <c r="CJ426" s="29"/>
      <c r="CK426" s="29"/>
      <c r="CL426" s="29"/>
      <c r="CM426" s="29"/>
      <c r="CN426" s="29"/>
      <c r="CO426" s="29"/>
      <c r="CP426" s="29"/>
      <c r="CQ426" s="29"/>
      <c r="CR426" s="29"/>
      <c r="CS426" s="29"/>
      <c r="CT426" s="29"/>
      <c r="CU426" s="29"/>
      <c r="CV426" s="29"/>
      <c r="CW426" s="29"/>
      <c r="CX426" s="29"/>
      <c r="CY426" s="29"/>
      <c r="CZ426" s="29"/>
      <c r="DA426" s="29"/>
    </row>
    <row r="427" spans="6:105">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9"/>
      <c r="BL427" s="29"/>
      <c r="BM427" s="29"/>
      <c r="BN427" s="29"/>
      <c r="BO427" s="29"/>
      <c r="BP427" s="29"/>
      <c r="BQ427" s="29"/>
      <c r="BR427" s="29"/>
      <c r="BS427" s="29"/>
      <c r="BT427" s="29"/>
      <c r="BU427" s="29"/>
      <c r="BV427" s="29"/>
      <c r="BW427" s="29"/>
      <c r="BX427" s="29"/>
      <c r="BY427" s="29"/>
      <c r="BZ427" s="29"/>
      <c r="CA427" s="29"/>
      <c r="CB427" s="29"/>
      <c r="CC427" s="29"/>
      <c r="CD427" s="29"/>
      <c r="CE427" s="29"/>
      <c r="CF427" s="29"/>
      <c r="CG427" s="29"/>
      <c r="CH427" s="29"/>
      <c r="CI427" s="29"/>
      <c r="CJ427" s="29"/>
      <c r="CK427" s="29"/>
      <c r="CL427" s="29"/>
      <c r="CM427" s="29"/>
      <c r="CN427" s="29"/>
      <c r="CO427" s="29"/>
      <c r="CP427" s="29"/>
      <c r="CQ427" s="29"/>
      <c r="CR427" s="29"/>
      <c r="CS427" s="29"/>
      <c r="CT427" s="29"/>
      <c r="CU427" s="29"/>
      <c r="CV427" s="29"/>
      <c r="CW427" s="29"/>
      <c r="CX427" s="29"/>
      <c r="CY427" s="29"/>
      <c r="CZ427" s="29"/>
      <c r="DA427" s="29"/>
    </row>
    <row r="428" spans="6:105">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9"/>
      <c r="BL428" s="29"/>
      <c r="BM428" s="29"/>
      <c r="BN428" s="29"/>
      <c r="BO428" s="29"/>
      <c r="BP428" s="29"/>
      <c r="BQ428" s="29"/>
      <c r="BR428" s="29"/>
      <c r="BS428" s="29"/>
      <c r="BT428" s="29"/>
      <c r="BU428" s="29"/>
      <c r="BV428" s="29"/>
      <c r="BW428" s="29"/>
      <c r="BX428" s="29"/>
      <c r="BY428" s="29"/>
      <c r="BZ428" s="29"/>
      <c r="CA428" s="29"/>
      <c r="CB428" s="29"/>
      <c r="CC428" s="29"/>
      <c r="CD428" s="29"/>
      <c r="CE428" s="29"/>
      <c r="CF428" s="29"/>
      <c r="CG428" s="29"/>
      <c r="CH428" s="29"/>
      <c r="CI428" s="29"/>
      <c r="CJ428" s="29"/>
      <c r="CK428" s="29"/>
      <c r="CL428" s="29"/>
      <c r="CM428" s="29"/>
      <c r="CN428" s="29"/>
      <c r="CO428" s="29"/>
      <c r="CP428" s="29"/>
      <c r="CQ428" s="29"/>
      <c r="CR428" s="29"/>
      <c r="CS428" s="29"/>
      <c r="CT428" s="29"/>
      <c r="CU428" s="29"/>
      <c r="CV428" s="29"/>
      <c r="CW428" s="29"/>
      <c r="CX428" s="29"/>
      <c r="CY428" s="29"/>
      <c r="CZ428" s="29"/>
      <c r="DA428" s="29"/>
    </row>
    <row r="429" spans="6:105">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9"/>
      <c r="BL429" s="29"/>
      <c r="BM429" s="29"/>
      <c r="BN429" s="29"/>
      <c r="BO429" s="29"/>
      <c r="BP429" s="29"/>
      <c r="BQ429" s="29"/>
      <c r="BR429" s="29"/>
      <c r="BS429" s="29"/>
      <c r="BT429" s="29"/>
      <c r="BU429" s="29"/>
      <c r="BV429" s="29"/>
      <c r="BW429" s="29"/>
      <c r="BX429" s="29"/>
      <c r="BY429" s="29"/>
      <c r="BZ429" s="29"/>
      <c r="CA429" s="29"/>
      <c r="CB429" s="29"/>
      <c r="CC429" s="29"/>
      <c r="CD429" s="29"/>
      <c r="CE429" s="29"/>
      <c r="CF429" s="29"/>
      <c r="CG429" s="29"/>
      <c r="CH429" s="29"/>
      <c r="CI429" s="29"/>
      <c r="CJ429" s="29"/>
      <c r="CK429" s="29"/>
      <c r="CL429" s="29"/>
      <c r="CM429" s="29"/>
      <c r="CN429" s="29"/>
      <c r="CO429" s="29"/>
      <c r="CP429" s="29"/>
      <c r="CQ429" s="29"/>
      <c r="CR429" s="29"/>
      <c r="CS429" s="29"/>
      <c r="CT429" s="29"/>
      <c r="CU429" s="29"/>
      <c r="CV429" s="29"/>
      <c r="CW429" s="29"/>
      <c r="CX429" s="29"/>
      <c r="CY429" s="29"/>
      <c r="CZ429" s="29"/>
      <c r="DA429" s="29"/>
    </row>
    <row r="430" spans="6:105">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9"/>
      <c r="BL430" s="29"/>
      <c r="BM430" s="29"/>
      <c r="BN430" s="29"/>
      <c r="BO430" s="29"/>
      <c r="BP430" s="29"/>
      <c r="BQ430" s="29"/>
      <c r="BR430" s="29"/>
      <c r="BS430" s="29"/>
      <c r="BT430" s="29"/>
      <c r="BU430" s="29"/>
      <c r="BV430" s="29"/>
      <c r="BW430" s="29"/>
      <c r="BX430" s="29"/>
      <c r="BY430" s="29"/>
      <c r="BZ430" s="29"/>
      <c r="CA430" s="29"/>
      <c r="CB430" s="29"/>
      <c r="CC430" s="29"/>
      <c r="CD430" s="29"/>
      <c r="CE430" s="29"/>
      <c r="CF430" s="29"/>
      <c r="CG430" s="29"/>
      <c r="CH430" s="29"/>
      <c r="CI430" s="29"/>
      <c r="CJ430" s="29"/>
      <c r="CK430" s="29"/>
      <c r="CL430" s="29"/>
      <c r="CM430" s="29"/>
      <c r="CN430" s="29"/>
      <c r="CO430" s="29"/>
      <c r="CP430" s="29"/>
      <c r="CQ430" s="29"/>
      <c r="CR430" s="29"/>
      <c r="CS430" s="29"/>
      <c r="CT430" s="29"/>
      <c r="CU430" s="29"/>
      <c r="CV430" s="29"/>
      <c r="CW430" s="29"/>
      <c r="CX430" s="29"/>
      <c r="CY430" s="29"/>
      <c r="CZ430" s="29"/>
      <c r="DA430" s="29"/>
    </row>
    <row r="431" spans="6:105">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9"/>
      <c r="BL431" s="29"/>
      <c r="BM431" s="29"/>
      <c r="BN431" s="29"/>
      <c r="BO431" s="29"/>
      <c r="BP431" s="29"/>
      <c r="BQ431" s="29"/>
      <c r="BR431" s="29"/>
      <c r="BS431" s="29"/>
      <c r="BT431" s="29"/>
      <c r="BU431" s="29"/>
      <c r="BV431" s="29"/>
      <c r="BW431" s="29"/>
      <c r="BX431" s="29"/>
      <c r="BY431" s="29"/>
      <c r="BZ431" s="29"/>
      <c r="CA431" s="29"/>
      <c r="CB431" s="29"/>
      <c r="CC431" s="29"/>
      <c r="CD431" s="29"/>
      <c r="CE431" s="29"/>
      <c r="CF431" s="29"/>
      <c r="CG431" s="29"/>
      <c r="CH431" s="29"/>
      <c r="CI431" s="29"/>
      <c r="CJ431" s="29"/>
      <c r="CK431" s="29"/>
      <c r="CL431" s="29"/>
      <c r="CM431" s="29"/>
      <c r="CN431" s="29"/>
      <c r="CO431" s="29"/>
      <c r="CP431" s="29"/>
      <c r="CQ431" s="29"/>
      <c r="CR431" s="29"/>
      <c r="CS431" s="29"/>
      <c r="CT431" s="29"/>
      <c r="CU431" s="29"/>
      <c r="CV431" s="29"/>
      <c r="CW431" s="29"/>
      <c r="CX431" s="29"/>
      <c r="CY431" s="29"/>
      <c r="CZ431" s="29"/>
      <c r="DA431" s="29"/>
    </row>
    <row r="432" spans="6:105">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9"/>
      <c r="BL432" s="29"/>
      <c r="BM432" s="29"/>
      <c r="BN432" s="29"/>
      <c r="BO432" s="29"/>
      <c r="BP432" s="29"/>
      <c r="BQ432" s="29"/>
      <c r="BR432" s="29"/>
      <c r="BS432" s="29"/>
      <c r="BT432" s="29"/>
      <c r="BU432" s="29"/>
      <c r="BV432" s="29"/>
      <c r="BW432" s="29"/>
      <c r="BX432" s="29"/>
      <c r="BY432" s="29"/>
      <c r="BZ432" s="29"/>
      <c r="CA432" s="29"/>
      <c r="CB432" s="29"/>
      <c r="CC432" s="29"/>
      <c r="CD432" s="29"/>
      <c r="CE432" s="29"/>
      <c r="CF432" s="29"/>
      <c r="CG432" s="29"/>
      <c r="CH432" s="29"/>
      <c r="CI432" s="29"/>
      <c r="CJ432" s="29"/>
      <c r="CK432" s="29"/>
      <c r="CL432" s="29"/>
      <c r="CM432" s="29"/>
      <c r="CN432" s="29"/>
      <c r="CO432" s="29"/>
      <c r="CP432" s="29"/>
      <c r="CQ432" s="29"/>
      <c r="CR432" s="29"/>
      <c r="CS432" s="29"/>
      <c r="CT432" s="29"/>
      <c r="CU432" s="29"/>
      <c r="CV432" s="29"/>
      <c r="CW432" s="29"/>
      <c r="CX432" s="29"/>
      <c r="CY432" s="29"/>
      <c r="CZ432" s="29"/>
      <c r="DA432" s="29"/>
    </row>
    <row r="433" spans="6:105">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9"/>
      <c r="BL433" s="29"/>
      <c r="BM433" s="29"/>
      <c r="BN433" s="29"/>
      <c r="BO433" s="29"/>
      <c r="BP433" s="29"/>
      <c r="BQ433" s="29"/>
      <c r="BR433" s="29"/>
      <c r="BS433" s="29"/>
      <c r="BT433" s="29"/>
      <c r="BU433" s="29"/>
      <c r="BV433" s="29"/>
      <c r="BW433" s="29"/>
      <c r="BX433" s="29"/>
      <c r="BY433" s="29"/>
      <c r="BZ433" s="29"/>
      <c r="CA433" s="29"/>
      <c r="CB433" s="29"/>
      <c r="CC433" s="29"/>
      <c r="CD433" s="29"/>
      <c r="CE433" s="29"/>
      <c r="CF433" s="29"/>
      <c r="CG433" s="29"/>
      <c r="CH433" s="29"/>
      <c r="CI433" s="29"/>
      <c r="CJ433" s="29"/>
      <c r="CK433" s="29"/>
      <c r="CL433" s="29"/>
      <c r="CM433" s="29"/>
      <c r="CN433" s="29"/>
      <c r="CO433" s="29"/>
      <c r="CP433" s="29"/>
      <c r="CQ433" s="29"/>
      <c r="CR433" s="29"/>
      <c r="CS433" s="29"/>
      <c r="CT433" s="29"/>
      <c r="CU433" s="29"/>
      <c r="CV433" s="29"/>
      <c r="CW433" s="29"/>
      <c r="CX433" s="29"/>
      <c r="CY433" s="29"/>
      <c r="CZ433" s="29"/>
      <c r="DA433" s="29"/>
    </row>
    <row r="434" spans="6:105">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9"/>
      <c r="BL434" s="29"/>
      <c r="BM434" s="29"/>
      <c r="BN434" s="29"/>
      <c r="BO434" s="29"/>
      <c r="BP434" s="29"/>
      <c r="BQ434" s="29"/>
      <c r="BR434" s="29"/>
      <c r="BS434" s="29"/>
      <c r="BT434" s="29"/>
      <c r="BU434" s="29"/>
      <c r="BV434" s="29"/>
      <c r="BW434" s="29"/>
      <c r="BX434" s="29"/>
      <c r="BY434" s="29"/>
      <c r="BZ434" s="29"/>
      <c r="CA434" s="29"/>
      <c r="CB434" s="29"/>
      <c r="CC434" s="29"/>
      <c r="CD434" s="29"/>
      <c r="CE434" s="29"/>
      <c r="CF434" s="29"/>
      <c r="CG434" s="29"/>
      <c r="CH434" s="29"/>
      <c r="CI434" s="29"/>
      <c r="CJ434" s="29"/>
      <c r="CK434" s="29"/>
      <c r="CL434" s="29"/>
      <c r="CM434" s="29"/>
      <c r="CN434" s="29"/>
      <c r="CO434" s="29"/>
      <c r="CP434" s="29"/>
      <c r="CQ434" s="29"/>
      <c r="CR434" s="29"/>
      <c r="CS434" s="29"/>
      <c r="CT434" s="29"/>
      <c r="CU434" s="29"/>
      <c r="CV434" s="29"/>
      <c r="CW434" s="29"/>
      <c r="CX434" s="29"/>
      <c r="CY434" s="29"/>
      <c r="CZ434" s="29"/>
      <c r="DA434" s="29"/>
    </row>
    <row r="435" spans="6:105">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9"/>
      <c r="BL435" s="29"/>
      <c r="BM435" s="29"/>
      <c r="BN435" s="29"/>
      <c r="BO435" s="29"/>
      <c r="BP435" s="29"/>
      <c r="BQ435" s="29"/>
      <c r="BR435" s="29"/>
      <c r="BS435" s="29"/>
      <c r="BT435" s="29"/>
      <c r="BU435" s="29"/>
      <c r="BV435" s="29"/>
      <c r="BW435" s="29"/>
      <c r="BX435" s="29"/>
      <c r="BY435" s="29"/>
      <c r="BZ435" s="29"/>
      <c r="CA435" s="29"/>
      <c r="CB435" s="29"/>
      <c r="CC435" s="29"/>
      <c r="CD435" s="29"/>
      <c r="CE435" s="29"/>
      <c r="CF435" s="29"/>
      <c r="CG435" s="29"/>
      <c r="CH435" s="29"/>
      <c r="CI435" s="29"/>
      <c r="CJ435" s="29"/>
      <c r="CK435" s="29"/>
      <c r="CL435" s="29"/>
      <c r="CM435" s="29"/>
      <c r="CN435" s="29"/>
      <c r="CO435" s="29"/>
      <c r="CP435" s="29"/>
      <c r="CQ435" s="29"/>
      <c r="CR435" s="29"/>
      <c r="CS435" s="29"/>
      <c r="CT435" s="29"/>
      <c r="CU435" s="29"/>
      <c r="CV435" s="29"/>
      <c r="CW435" s="29"/>
      <c r="CX435" s="29"/>
      <c r="CY435" s="29"/>
      <c r="CZ435" s="29"/>
      <c r="DA435" s="29"/>
    </row>
    <row r="436" spans="6:105">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9"/>
      <c r="BL436" s="29"/>
      <c r="BM436" s="29"/>
      <c r="BN436" s="29"/>
      <c r="BO436" s="29"/>
      <c r="BP436" s="29"/>
      <c r="BQ436" s="29"/>
      <c r="BR436" s="29"/>
      <c r="BS436" s="29"/>
      <c r="BT436" s="29"/>
      <c r="BU436" s="29"/>
      <c r="BV436" s="29"/>
      <c r="BW436" s="29"/>
      <c r="BX436" s="29"/>
      <c r="BY436" s="29"/>
      <c r="BZ436" s="29"/>
      <c r="CA436" s="29"/>
      <c r="CB436" s="29"/>
      <c r="CC436" s="29"/>
      <c r="CD436" s="29"/>
      <c r="CE436" s="29"/>
      <c r="CF436" s="29"/>
      <c r="CG436" s="29"/>
      <c r="CH436" s="29"/>
      <c r="CI436" s="29"/>
      <c r="CJ436" s="29"/>
      <c r="CK436" s="29"/>
      <c r="CL436" s="29"/>
      <c r="CM436" s="29"/>
      <c r="CN436" s="29"/>
      <c r="CO436" s="29"/>
      <c r="CP436" s="29"/>
      <c r="CQ436" s="29"/>
      <c r="CR436" s="29"/>
      <c r="CS436" s="29"/>
      <c r="CT436" s="29"/>
      <c r="CU436" s="29"/>
      <c r="CV436" s="29"/>
      <c r="CW436" s="29"/>
      <c r="CX436" s="29"/>
      <c r="CY436" s="29"/>
      <c r="CZ436" s="29"/>
      <c r="DA436" s="29"/>
    </row>
    <row r="437" spans="6:105">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9"/>
      <c r="BL437" s="29"/>
      <c r="BM437" s="29"/>
      <c r="BN437" s="29"/>
      <c r="BO437" s="29"/>
      <c r="BP437" s="29"/>
      <c r="BQ437" s="29"/>
      <c r="BR437" s="29"/>
      <c r="BS437" s="29"/>
      <c r="BT437" s="29"/>
      <c r="BU437" s="29"/>
      <c r="BV437" s="29"/>
      <c r="BW437" s="29"/>
      <c r="BX437" s="29"/>
      <c r="BY437" s="29"/>
      <c r="BZ437" s="29"/>
      <c r="CA437" s="29"/>
      <c r="CB437" s="29"/>
      <c r="CC437" s="29"/>
      <c r="CD437" s="29"/>
      <c r="CE437" s="29"/>
      <c r="CF437" s="29"/>
      <c r="CG437" s="29"/>
      <c r="CH437" s="29"/>
      <c r="CI437" s="29"/>
      <c r="CJ437" s="29"/>
      <c r="CK437" s="29"/>
      <c r="CL437" s="29"/>
      <c r="CM437" s="29"/>
      <c r="CN437" s="29"/>
      <c r="CO437" s="29"/>
      <c r="CP437" s="29"/>
      <c r="CQ437" s="29"/>
      <c r="CR437" s="29"/>
      <c r="CS437" s="29"/>
      <c r="CT437" s="29"/>
      <c r="CU437" s="29"/>
      <c r="CV437" s="29"/>
      <c r="CW437" s="29"/>
      <c r="CX437" s="29"/>
      <c r="CY437" s="29"/>
      <c r="CZ437" s="29"/>
      <c r="DA437" s="29"/>
    </row>
    <row r="438" spans="6:105">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9"/>
      <c r="BL438" s="29"/>
      <c r="BM438" s="29"/>
      <c r="BN438" s="29"/>
      <c r="BO438" s="29"/>
      <c r="BP438" s="29"/>
      <c r="BQ438" s="29"/>
      <c r="BR438" s="29"/>
      <c r="BS438" s="29"/>
      <c r="BT438" s="29"/>
      <c r="BU438" s="29"/>
      <c r="BV438" s="29"/>
      <c r="BW438" s="29"/>
      <c r="BX438" s="29"/>
      <c r="BY438" s="29"/>
      <c r="BZ438" s="29"/>
      <c r="CA438" s="29"/>
      <c r="CB438" s="29"/>
      <c r="CC438" s="29"/>
      <c r="CD438" s="29"/>
      <c r="CE438" s="29"/>
      <c r="CF438" s="29"/>
      <c r="CG438" s="29"/>
      <c r="CH438" s="29"/>
      <c r="CI438" s="29"/>
      <c r="CJ438" s="29"/>
      <c r="CK438" s="29"/>
      <c r="CL438" s="29"/>
      <c r="CM438" s="29"/>
      <c r="CN438" s="29"/>
      <c r="CO438" s="29"/>
      <c r="CP438" s="29"/>
      <c r="CQ438" s="29"/>
      <c r="CR438" s="29"/>
      <c r="CS438" s="29"/>
      <c r="CT438" s="29"/>
      <c r="CU438" s="29"/>
      <c r="CV438" s="29"/>
      <c r="CW438" s="29"/>
      <c r="CX438" s="29"/>
      <c r="CY438" s="29"/>
      <c r="CZ438" s="29"/>
      <c r="DA438" s="29"/>
    </row>
    <row r="439" spans="6:105">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9"/>
      <c r="BL439" s="29"/>
      <c r="BM439" s="29"/>
      <c r="BN439" s="29"/>
      <c r="BO439" s="29"/>
      <c r="BP439" s="29"/>
      <c r="BQ439" s="29"/>
      <c r="BR439" s="29"/>
      <c r="BS439" s="29"/>
      <c r="BT439" s="29"/>
      <c r="BU439" s="29"/>
      <c r="BV439" s="29"/>
      <c r="BW439" s="29"/>
      <c r="BX439" s="29"/>
      <c r="BY439" s="29"/>
      <c r="BZ439" s="29"/>
      <c r="CA439" s="29"/>
      <c r="CB439" s="29"/>
      <c r="CC439" s="29"/>
      <c r="CD439" s="29"/>
      <c r="CE439" s="29"/>
      <c r="CF439" s="29"/>
      <c r="CG439" s="29"/>
      <c r="CH439" s="29"/>
      <c r="CI439" s="29"/>
      <c r="CJ439" s="29"/>
      <c r="CK439" s="29"/>
      <c r="CL439" s="29"/>
      <c r="CM439" s="29"/>
      <c r="CN439" s="29"/>
      <c r="CO439" s="29"/>
      <c r="CP439" s="29"/>
      <c r="CQ439" s="29"/>
      <c r="CR439" s="29"/>
      <c r="CS439" s="29"/>
      <c r="CT439" s="29"/>
      <c r="CU439" s="29"/>
      <c r="CV439" s="29"/>
      <c r="CW439" s="29"/>
      <c r="CX439" s="29"/>
      <c r="CY439" s="29"/>
      <c r="CZ439" s="29"/>
      <c r="DA439" s="29"/>
    </row>
    <row r="440" spans="6:105">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9"/>
      <c r="BL440" s="29"/>
      <c r="BM440" s="29"/>
      <c r="BN440" s="29"/>
      <c r="BO440" s="29"/>
      <c r="BP440" s="29"/>
      <c r="BQ440" s="29"/>
      <c r="BR440" s="29"/>
      <c r="BS440" s="29"/>
      <c r="BT440" s="29"/>
      <c r="BU440" s="29"/>
      <c r="BV440" s="29"/>
      <c r="BW440" s="29"/>
      <c r="BX440" s="29"/>
      <c r="BY440" s="29"/>
      <c r="BZ440" s="29"/>
      <c r="CA440" s="29"/>
      <c r="CB440" s="29"/>
      <c r="CC440" s="29"/>
      <c r="CD440" s="29"/>
      <c r="CE440" s="29"/>
      <c r="CF440" s="29"/>
      <c r="CG440" s="29"/>
      <c r="CH440" s="29"/>
      <c r="CI440" s="29"/>
      <c r="CJ440" s="29"/>
      <c r="CK440" s="29"/>
      <c r="CL440" s="29"/>
      <c r="CM440" s="29"/>
      <c r="CN440" s="29"/>
      <c r="CO440" s="29"/>
      <c r="CP440" s="29"/>
      <c r="CQ440" s="29"/>
      <c r="CR440" s="29"/>
      <c r="CS440" s="29"/>
      <c r="CT440" s="29"/>
      <c r="CU440" s="29"/>
      <c r="CV440" s="29"/>
      <c r="CW440" s="29"/>
      <c r="CX440" s="29"/>
      <c r="CY440" s="29"/>
      <c r="CZ440" s="29"/>
      <c r="DA440" s="29"/>
    </row>
    <row r="441" spans="6:105">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9"/>
      <c r="BL441" s="29"/>
      <c r="BM441" s="29"/>
      <c r="BN441" s="29"/>
      <c r="BO441" s="29"/>
      <c r="BP441" s="29"/>
      <c r="BQ441" s="29"/>
      <c r="BR441" s="29"/>
      <c r="BS441" s="29"/>
      <c r="BT441" s="29"/>
      <c r="BU441" s="29"/>
      <c r="BV441" s="29"/>
      <c r="BW441" s="29"/>
      <c r="BX441" s="29"/>
      <c r="BY441" s="29"/>
      <c r="BZ441" s="29"/>
      <c r="CA441" s="29"/>
      <c r="CB441" s="29"/>
      <c r="CC441" s="29"/>
      <c r="CD441" s="29"/>
      <c r="CE441" s="29"/>
      <c r="CF441" s="29"/>
      <c r="CG441" s="29"/>
      <c r="CH441" s="29"/>
      <c r="CI441" s="29"/>
      <c r="CJ441" s="29"/>
      <c r="CK441" s="29"/>
      <c r="CL441" s="29"/>
      <c r="CM441" s="29"/>
      <c r="CN441" s="29"/>
      <c r="CO441" s="29"/>
      <c r="CP441" s="29"/>
      <c r="CQ441" s="29"/>
      <c r="CR441" s="29"/>
      <c r="CS441" s="29"/>
      <c r="CT441" s="29"/>
      <c r="CU441" s="29"/>
      <c r="CV441" s="29"/>
      <c r="CW441" s="29"/>
      <c r="CX441" s="29"/>
      <c r="CY441" s="29"/>
      <c r="CZ441" s="29"/>
      <c r="DA441" s="29"/>
    </row>
    <row r="442" spans="6:105">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9"/>
      <c r="BL442" s="29"/>
      <c r="BM442" s="29"/>
      <c r="BN442" s="29"/>
      <c r="BO442" s="29"/>
      <c r="BP442" s="29"/>
      <c r="BQ442" s="29"/>
      <c r="BR442" s="29"/>
      <c r="BS442" s="29"/>
      <c r="BT442" s="29"/>
      <c r="BU442" s="29"/>
      <c r="BV442" s="29"/>
      <c r="BW442" s="29"/>
      <c r="BX442" s="29"/>
      <c r="BY442" s="29"/>
      <c r="BZ442" s="29"/>
      <c r="CA442" s="29"/>
      <c r="CB442" s="29"/>
      <c r="CC442" s="29"/>
      <c r="CD442" s="29"/>
      <c r="CE442" s="29"/>
      <c r="CF442" s="29"/>
      <c r="CG442" s="29"/>
      <c r="CH442" s="29"/>
      <c r="CI442" s="29"/>
      <c r="CJ442" s="29"/>
      <c r="CK442" s="29"/>
      <c r="CL442" s="29"/>
      <c r="CM442" s="29"/>
      <c r="CN442" s="29"/>
      <c r="CO442" s="29"/>
      <c r="CP442" s="29"/>
      <c r="CQ442" s="29"/>
      <c r="CR442" s="29"/>
      <c r="CS442" s="29"/>
      <c r="CT442" s="29"/>
      <c r="CU442" s="29"/>
      <c r="CV442" s="29"/>
      <c r="CW442" s="29"/>
      <c r="CX442" s="29"/>
      <c r="CY442" s="29"/>
      <c r="CZ442" s="29"/>
      <c r="DA442" s="29"/>
    </row>
    <row r="443" spans="6:105">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9"/>
      <c r="BL443" s="29"/>
      <c r="BM443" s="29"/>
      <c r="BN443" s="29"/>
      <c r="BO443" s="29"/>
      <c r="BP443" s="29"/>
      <c r="BQ443" s="29"/>
      <c r="BR443" s="29"/>
      <c r="BS443" s="29"/>
      <c r="BT443" s="29"/>
      <c r="BU443" s="29"/>
      <c r="BV443" s="29"/>
      <c r="BW443" s="29"/>
      <c r="BX443" s="29"/>
      <c r="BY443" s="29"/>
      <c r="BZ443" s="29"/>
      <c r="CA443" s="29"/>
      <c r="CB443" s="29"/>
      <c r="CC443" s="29"/>
      <c r="CD443" s="29"/>
      <c r="CE443" s="29"/>
      <c r="CF443" s="29"/>
      <c r="CG443" s="29"/>
      <c r="CH443" s="29"/>
      <c r="CI443" s="29"/>
      <c r="CJ443" s="29"/>
      <c r="CK443" s="29"/>
      <c r="CL443" s="29"/>
      <c r="CM443" s="29"/>
      <c r="CN443" s="29"/>
      <c r="CO443" s="29"/>
      <c r="CP443" s="29"/>
      <c r="CQ443" s="29"/>
      <c r="CR443" s="29"/>
      <c r="CS443" s="29"/>
      <c r="CT443" s="29"/>
      <c r="CU443" s="29"/>
      <c r="CV443" s="29"/>
      <c r="CW443" s="29"/>
      <c r="CX443" s="29"/>
      <c r="CY443" s="29"/>
      <c r="CZ443" s="29"/>
      <c r="DA443" s="29"/>
    </row>
    <row r="444" spans="6:105">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9"/>
      <c r="BL444" s="29"/>
      <c r="BM444" s="29"/>
      <c r="BN444" s="29"/>
      <c r="BO444" s="29"/>
      <c r="BP444" s="29"/>
      <c r="BQ444" s="29"/>
      <c r="BR444" s="29"/>
      <c r="BS444" s="29"/>
      <c r="BT444" s="29"/>
      <c r="BU444" s="29"/>
      <c r="BV444" s="29"/>
      <c r="BW444" s="29"/>
      <c r="BX444" s="29"/>
      <c r="BY444" s="29"/>
      <c r="BZ444" s="29"/>
      <c r="CA444" s="29"/>
      <c r="CB444" s="29"/>
      <c r="CC444" s="29"/>
      <c r="CD444" s="29"/>
      <c r="CE444" s="29"/>
      <c r="CF444" s="29"/>
      <c r="CG444" s="29"/>
      <c r="CH444" s="29"/>
      <c r="CI444" s="29"/>
      <c r="CJ444" s="29"/>
      <c r="CK444" s="29"/>
      <c r="CL444" s="29"/>
      <c r="CM444" s="29"/>
      <c r="CN444" s="29"/>
      <c r="CO444" s="29"/>
      <c r="CP444" s="29"/>
      <c r="CQ444" s="29"/>
      <c r="CR444" s="29"/>
      <c r="CS444" s="29"/>
      <c r="CT444" s="29"/>
      <c r="CU444" s="29"/>
      <c r="CV444" s="29"/>
      <c r="CW444" s="29"/>
      <c r="CX444" s="29"/>
      <c r="CY444" s="29"/>
      <c r="CZ444" s="29"/>
      <c r="DA444" s="29"/>
    </row>
    <row r="445" spans="6:105">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9"/>
      <c r="BL445" s="29"/>
      <c r="BM445" s="29"/>
      <c r="BN445" s="29"/>
      <c r="BO445" s="29"/>
      <c r="BP445" s="29"/>
      <c r="BQ445" s="29"/>
      <c r="BR445" s="29"/>
      <c r="BS445" s="29"/>
      <c r="BT445" s="29"/>
      <c r="BU445" s="29"/>
      <c r="BV445" s="29"/>
      <c r="BW445" s="29"/>
      <c r="BX445" s="29"/>
      <c r="BY445" s="29"/>
      <c r="BZ445" s="29"/>
      <c r="CA445" s="29"/>
      <c r="CB445" s="29"/>
      <c r="CC445" s="29"/>
      <c r="CD445" s="29"/>
      <c r="CE445" s="29"/>
      <c r="CF445" s="29"/>
      <c r="CG445" s="29"/>
      <c r="CH445" s="29"/>
      <c r="CI445" s="29"/>
      <c r="CJ445" s="29"/>
      <c r="CK445" s="29"/>
      <c r="CL445" s="29"/>
      <c r="CM445" s="29"/>
      <c r="CN445" s="29"/>
      <c r="CO445" s="29"/>
      <c r="CP445" s="29"/>
      <c r="CQ445" s="29"/>
      <c r="CR445" s="29"/>
      <c r="CS445" s="29"/>
      <c r="CT445" s="29"/>
      <c r="CU445" s="29"/>
      <c r="CV445" s="29"/>
      <c r="CW445" s="29"/>
      <c r="CX445" s="29"/>
      <c r="CY445" s="29"/>
      <c r="CZ445" s="29"/>
      <c r="DA445" s="29"/>
    </row>
    <row r="446" spans="6:105">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9"/>
      <c r="BL446" s="29"/>
      <c r="BM446" s="29"/>
      <c r="BN446" s="29"/>
      <c r="BO446" s="29"/>
      <c r="BP446" s="29"/>
      <c r="BQ446" s="29"/>
      <c r="BR446" s="29"/>
      <c r="BS446" s="29"/>
      <c r="BT446" s="29"/>
      <c r="BU446" s="29"/>
      <c r="BV446" s="29"/>
      <c r="BW446" s="29"/>
      <c r="BX446" s="29"/>
      <c r="BY446" s="29"/>
      <c r="BZ446" s="29"/>
      <c r="CA446" s="29"/>
      <c r="CB446" s="29"/>
      <c r="CC446" s="29"/>
      <c r="CD446" s="29"/>
      <c r="CE446" s="29"/>
      <c r="CF446" s="29"/>
      <c r="CG446" s="29"/>
      <c r="CH446" s="29"/>
      <c r="CI446" s="29"/>
      <c r="CJ446" s="29"/>
      <c r="CK446" s="29"/>
      <c r="CL446" s="29"/>
      <c r="CM446" s="29"/>
      <c r="CN446" s="29"/>
      <c r="CO446" s="29"/>
      <c r="CP446" s="29"/>
      <c r="CQ446" s="29"/>
      <c r="CR446" s="29"/>
      <c r="CS446" s="29"/>
      <c r="CT446" s="29"/>
      <c r="CU446" s="29"/>
      <c r="CV446" s="29"/>
      <c r="CW446" s="29"/>
      <c r="CX446" s="29"/>
      <c r="CY446" s="29"/>
      <c r="CZ446" s="29"/>
      <c r="DA446" s="29"/>
    </row>
    <row r="447" spans="6:105">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9"/>
      <c r="BL447" s="29"/>
      <c r="BM447" s="29"/>
      <c r="BN447" s="29"/>
      <c r="BO447" s="29"/>
      <c r="BP447" s="29"/>
      <c r="BQ447" s="29"/>
      <c r="BR447" s="29"/>
      <c r="BS447" s="29"/>
      <c r="BT447" s="29"/>
      <c r="BU447" s="29"/>
      <c r="BV447" s="29"/>
      <c r="BW447" s="29"/>
      <c r="BX447" s="29"/>
      <c r="BY447" s="29"/>
      <c r="BZ447" s="29"/>
      <c r="CA447" s="29"/>
      <c r="CB447" s="29"/>
      <c r="CC447" s="29"/>
      <c r="CD447" s="29"/>
      <c r="CE447" s="29"/>
      <c r="CF447" s="29"/>
      <c r="CG447" s="29"/>
      <c r="CH447" s="29"/>
      <c r="CI447" s="29"/>
      <c r="CJ447" s="29"/>
      <c r="CK447" s="29"/>
      <c r="CL447" s="29"/>
      <c r="CM447" s="29"/>
      <c r="CN447" s="29"/>
      <c r="CO447" s="29"/>
      <c r="CP447" s="29"/>
      <c r="CQ447" s="29"/>
      <c r="CR447" s="29"/>
      <c r="CS447" s="29"/>
      <c r="CT447" s="29"/>
      <c r="CU447" s="29"/>
      <c r="CV447" s="29"/>
      <c r="CW447" s="29"/>
      <c r="CX447" s="29"/>
      <c r="CY447" s="29"/>
      <c r="CZ447" s="29"/>
      <c r="DA447" s="29"/>
    </row>
    <row r="448" spans="6:105">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9"/>
      <c r="BL448" s="29"/>
      <c r="BM448" s="29"/>
      <c r="BN448" s="29"/>
      <c r="BO448" s="29"/>
      <c r="BP448" s="29"/>
      <c r="BQ448" s="29"/>
      <c r="BR448" s="29"/>
      <c r="BS448" s="29"/>
      <c r="BT448" s="29"/>
      <c r="BU448" s="29"/>
      <c r="BV448" s="29"/>
      <c r="BW448" s="29"/>
      <c r="BX448" s="29"/>
      <c r="BY448" s="29"/>
      <c r="BZ448" s="29"/>
      <c r="CA448" s="29"/>
      <c r="CB448" s="29"/>
      <c r="CC448" s="29"/>
      <c r="CD448" s="29"/>
      <c r="CE448" s="29"/>
      <c r="CF448" s="29"/>
      <c r="CG448" s="29"/>
      <c r="CH448" s="29"/>
      <c r="CI448" s="29"/>
      <c r="CJ448" s="29"/>
      <c r="CK448" s="29"/>
      <c r="CL448" s="29"/>
      <c r="CM448" s="29"/>
      <c r="CN448" s="29"/>
      <c r="CO448" s="29"/>
      <c r="CP448" s="29"/>
      <c r="CQ448" s="29"/>
      <c r="CR448" s="29"/>
      <c r="CS448" s="29"/>
      <c r="CT448" s="29"/>
      <c r="CU448" s="29"/>
      <c r="CV448" s="29"/>
      <c r="CW448" s="29"/>
      <c r="CX448" s="29"/>
      <c r="CY448" s="29"/>
      <c r="CZ448" s="29"/>
      <c r="DA448" s="29"/>
    </row>
    <row r="449" spans="6:105">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9"/>
      <c r="BL449" s="29"/>
      <c r="BM449" s="29"/>
      <c r="BN449" s="29"/>
      <c r="BO449" s="29"/>
      <c r="BP449" s="29"/>
      <c r="BQ449" s="29"/>
      <c r="BR449" s="29"/>
      <c r="BS449" s="29"/>
      <c r="BT449" s="29"/>
      <c r="BU449" s="29"/>
      <c r="BV449" s="29"/>
      <c r="BW449" s="29"/>
      <c r="BX449" s="29"/>
      <c r="BY449" s="29"/>
      <c r="BZ449" s="29"/>
      <c r="CA449" s="29"/>
      <c r="CB449" s="29"/>
      <c r="CC449" s="29"/>
      <c r="CD449" s="29"/>
      <c r="CE449" s="29"/>
      <c r="CF449" s="29"/>
      <c r="CG449" s="29"/>
      <c r="CH449" s="29"/>
      <c r="CI449" s="29"/>
      <c r="CJ449" s="29"/>
      <c r="CK449" s="29"/>
      <c r="CL449" s="29"/>
      <c r="CM449" s="29"/>
      <c r="CN449" s="29"/>
      <c r="CO449" s="29"/>
      <c r="CP449" s="29"/>
      <c r="CQ449" s="29"/>
      <c r="CR449" s="29"/>
      <c r="CS449" s="29"/>
      <c r="CT449" s="29"/>
      <c r="CU449" s="29"/>
      <c r="CV449" s="29"/>
      <c r="CW449" s="29"/>
      <c r="CX449" s="29"/>
      <c r="CY449" s="29"/>
      <c r="CZ449" s="29"/>
      <c r="DA449" s="29"/>
    </row>
    <row r="450" spans="6:105">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9"/>
      <c r="BL450" s="29"/>
      <c r="BM450" s="29"/>
      <c r="BN450" s="29"/>
      <c r="BO450" s="29"/>
      <c r="BP450" s="29"/>
      <c r="BQ450" s="29"/>
      <c r="BR450" s="29"/>
      <c r="BS450" s="29"/>
      <c r="BT450" s="29"/>
      <c r="BU450" s="29"/>
      <c r="BV450" s="29"/>
      <c r="BW450" s="29"/>
      <c r="BX450" s="29"/>
      <c r="BY450" s="29"/>
      <c r="BZ450" s="29"/>
      <c r="CA450" s="29"/>
      <c r="CB450" s="29"/>
      <c r="CC450" s="29"/>
      <c r="CD450" s="29"/>
      <c r="CE450" s="29"/>
      <c r="CF450" s="29"/>
      <c r="CG450" s="29"/>
      <c r="CH450" s="29"/>
      <c r="CI450" s="29"/>
      <c r="CJ450" s="29"/>
      <c r="CK450" s="29"/>
      <c r="CL450" s="29"/>
      <c r="CM450" s="29"/>
      <c r="CN450" s="29"/>
      <c r="CO450" s="29"/>
      <c r="CP450" s="29"/>
      <c r="CQ450" s="29"/>
      <c r="CR450" s="29"/>
      <c r="CS450" s="29"/>
      <c r="CT450" s="29"/>
      <c r="CU450" s="29"/>
      <c r="CV450" s="29"/>
      <c r="CW450" s="29"/>
      <c r="CX450" s="29"/>
      <c r="CY450" s="29"/>
      <c r="CZ450" s="29"/>
      <c r="DA450" s="29"/>
    </row>
    <row r="451" spans="6:105">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9"/>
      <c r="BL451" s="29"/>
      <c r="BM451" s="29"/>
      <c r="BN451" s="29"/>
      <c r="BO451" s="29"/>
      <c r="BP451" s="29"/>
      <c r="BQ451" s="29"/>
      <c r="BR451" s="29"/>
      <c r="BS451" s="29"/>
      <c r="BT451" s="29"/>
      <c r="BU451" s="29"/>
      <c r="BV451" s="29"/>
      <c r="BW451" s="29"/>
      <c r="BX451" s="29"/>
      <c r="BY451" s="29"/>
      <c r="BZ451" s="29"/>
      <c r="CA451" s="29"/>
      <c r="CB451" s="29"/>
      <c r="CC451" s="29"/>
      <c r="CD451" s="29"/>
      <c r="CE451" s="29"/>
      <c r="CF451" s="29"/>
      <c r="CG451" s="29"/>
      <c r="CH451" s="29"/>
      <c r="CI451" s="29"/>
      <c r="CJ451" s="29"/>
      <c r="CK451" s="29"/>
      <c r="CL451" s="29"/>
      <c r="CM451" s="29"/>
      <c r="CN451" s="29"/>
      <c r="CO451" s="29"/>
      <c r="CP451" s="29"/>
      <c r="CQ451" s="29"/>
      <c r="CR451" s="29"/>
      <c r="CS451" s="29"/>
      <c r="CT451" s="29"/>
      <c r="CU451" s="29"/>
      <c r="CV451" s="29"/>
      <c r="CW451" s="29"/>
      <c r="CX451" s="29"/>
      <c r="CY451" s="29"/>
      <c r="CZ451" s="29"/>
      <c r="DA451" s="29"/>
    </row>
    <row r="452" spans="6:105">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9"/>
      <c r="BL452" s="29"/>
      <c r="BM452" s="29"/>
      <c r="BN452" s="29"/>
      <c r="BO452" s="29"/>
      <c r="BP452" s="29"/>
      <c r="BQ452" s="29"/>
      <c r="BR452" s="29"/>
      <c r="BS452" s="29"/>
      <c r="BT452" s="29"/>
      <c r="BU452" s="29"/>
      <c r="BV452" s="29"/>
      <c r="BW452" s="29"/>
      <c r="BX452" s="29"/>
      <c r="BY452" s="29"/>
      <c r="BZ452" s="29"/>
      <c r="CA452" s="29"/>
      <c r="CB452" s="29"/>
      <c r="CC452" s="29"/>
      <c r="CD452" s="29"/>
      <c r="CE452" s="29"/>
      <c r="CF452" s="29"/>
      <c r="CG452" s="29"/>
      <c r="CH452" s="29"/>
      <c r="CI452" s="29"/>
      <c r="CJ452" s="29"/>
      <c r="CK452" s="29"/>
      <c r="CL452" s="29"/>
      <c r="CM452" s="29"/>
      <c r="CN452" s="29"/>
      <c r="CO452" s="29"/>
      <c r="CP452" s="29"/>
      <c r="CQ452" s="29"/>
      <c r="CR452" s="29"/>
      <c r="CS452" s="29"/>
      <c r="CT452" s="29"/>
      <c r="CU452" s="29"/>
      <c r="CV452" s="29"/>
      <c r="CW452" s="29"/>
      <c r="CX452" s="29"/>
      <c r="CY452" s="29"/>
      <c r="CZ452" s="29"/>
      <c r="DA452" s="29"/>
    </row>
    <row r="453" spans="6:105">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9"/>
      <c r="BL453" s="29"/>
      <c r="BM453" s="29"/>
      <c r="BN453" s="29"/>
      <c r="BO453" s="29"/>
      <c r="BP453" s="29"/>
      <c r="BQ453" s="29"/>
      <c r="BR453" s="29"/>
      <c r="BS453" s="29"/>
      <c r="BT453" s="29"/>
      <c r="BU453" s="29"/>
      <c r="BV453" s="29"/>
      <c r="BW453" s="29"/>
      <c r="BX453" s="29"/>
      <c r="BY453" s="29"/>
      <c r="BZ453" s="29"/>
      <c r="CA453" s="29"/>
      <c r="CB453" s="29"/>
      <c r="CC453" s="29"/>
      <c r="CD453" s="29"/>
      <c r="CE453" s="29"/>
      <c r="CF453" s="29"/>
      <c r="CG453" s="29"/>
      <c r="CH453" s="29"/>
      <c r="CI453" s="29"/>
      <c r="CJ453" s="29"/>
      <c r="CK453" s="29"/>
      <c r="CL453" s="29"/>
      <c r="CM453" s="29"/>
      <c r="CN453" s="29"/>
      <c r="CO453" s="29"/>
      <c r="CP453" s="29"/>
      <c r="CQ453" s="29"/>
      <c r="CR453" s="29"/>
      <c r="CS453" s="29"/>
      <c r="CT453" s="29"/>
      <c r="CU453" s="29"/>
      <c r="CV453" s="29"/>
      <c r="CW453" s="29"/>
      <c r="CX453" s="29"/>
      <c r="CY453" s="29"/>
      <c r="CZ453" s="29"/>
      <c r="DA453" s="29"/>
    </row>
    <row r="454" spans="6:105">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9"/>
      <c r="BL454" s="29"/>
      <c r="BM454" s="29"/>
      <c r="BN454" s="29"/>
      <c r="BO454" s="29"/>
      <c r="BP454" s="29"/>
      <c r="BQ454" s="29"/>
      <c r="BR454" s="29"/>
      <c r="BS454" s="29"/>
      <c r="BT454" s="29"/>
      <c r="BU454" s="29"/>
      <c r="BV454" s="29"/>
      <c r="BW454" s="29"/>
      <c r="BX454" s="29"/>
      <c r="BY454" s="29"/>
      <c r="BZ454" s="29"/>
      <c r="CA454" s="29"/>
      <c r="CB454" s="29"/>
      <c r="CC454" s="29"/>
      <c r="CD454" s="29"/>
      <c r="CE454" s="29"/>
      <c r="CF454" s="29"/>
      <c r="CG454" s="29"/>
      <c r="CH454" s="29"/>
      <c r="CI454" s="29"/>
      <c r="CJ454" s="29"/>
      <c r="CK454" s="29"/>
      <c r="CL454" s="29"/>
      <c r="CM454" s="29"/>
      <c r="CN454" s="29"/>
      <c r="CO454" s="29"/>
      <c r="CP454" s="29"/>
      <c r="CQ454" s="29"/>
      <c r="CR454" s="29"/>
      <c r="CS454" s="29"/>
      <c r="CT454" s="29"/>
      <c r="CU454" s="29"/>
      <c r="CV454" s="29"/>
      <c r="CW454" s="29"/>
      <c r="CX454" s="29"/>
      <c r="CY454" s="29"/>
      <c r="CZ454" s="29"/>
      <c r="DA454" s="29"/>
    </row>
    <row r="455" spans="6:105">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9"/>
      <c r="BL455" s="29"/>
      <c r="BM455" s="29"/>
      <c r="BN455" s="29"/>
      <c r="BO455" s="29"/>
      <c r="BP455" s="29"/>
      <c r="BQ455" s="29"/>
      <c r="BR455" s="29"/>
      <c r="BS455" s="29"/>
      <c r="BT455" s="29"/>
      <c r="BU455" s="29"/>
      <c r="BV455" s="29"/>
      <c r="BW455" s="29"/>
      <c r="BX455" s="29"/>
      <c r="BY455" s="29"/>
      <c r="BZ455" s="29"/>
      <c r="CA455" s="29"/>
      <c r="CB455" s="29"/>
      <c r="CC455" s="29"/>
      <c r="CD455" s="29"/>
      <c r="CE455" s="29"/>
      <c r="CF455" s="29"/>
      <c r="CG455" s="29"/>
      <c r="CH455" s="29"/>
      <c r="CI455" s="29"/>
      <c r="CJ455" s="29"/>
      <c r="CK455" s="29"/>
      <c r="CL455" s="29"/>
      <c r="CM455" s="29"/>
      <c r="CN455" s="29"/>
      <c r="CO455" s="29"/>
      <c r="CP455" s="29"/>
      <c r="CQ455" s="29"/>
      <c r="CR455" s="29"/>
      <c r="CS455" s="29"/>
      <c r="CT455" s="29"/>
      <c r="CU455" s="29"/>
      <c r="CV455" s="29"/>
      <c r="CW455" s="29"/>
      <c r="CX455" s="29"/>
      <c r="CY455" s="29"/>
      <c r="CZ455" s="29"/>
      <c r="DA455" s="29"/>
    </row>
    <row r="456" spans="6:105">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9"/>
      <c r="BL456" s="29"/>
      <c r="BM456" s="29"/>
      <c r="BN456" s="29"/>
      <c r="BO456" s="29"/>
      <c r="BP456" s="29"/>
      <c r="BQ456" s="29"/>
      <c r="BR456" s="29"/>
      <c r="BS456" s="29"/>
      <c r="BT456" s="29"/>
      <c r="BU456" s="29"/>
      <c r="BV456" s="29"/>
      <c r="BW456" s="29"/>
      <c r="BX456" s="29"/>
      <c r="BY456" s="29"/>
      <c r="BZ456" s="29"/>
      <c r="CA456" s="29"/>
      <c r="CB456" s="29"/>
      <c r="CC456" s="29"/>
      <c r="CD456" s="29"/>
      <c r="CE456" s="29"/>
      <c r="CF456" s="29"/>
      <c r="CG456" s="29"/>
      <c r="CH456" s="29"/>
      <c r="CI456" s="29"/>
      <c r="CJ456" s="29"/>
      <c r="CK456" s="29"/>
      <c r="CL456" s="29"/>
      <c r="CM456" s="29"/>
      <c r="CN456" s="29"/>
      <c r="CO456" s="29"/>
      <c r="CP456" s="29"/>
      <c r="CQ456" s="29"/>
      <c r="CR456" s="29"/>
      <c r="CS456" s="29"/>
      <c r="CT456" s="29"/>
      <c r="CU456" s="29"/>
      <c r="CV456" s="29"/>
      <c r="CW456" s="29"/>
      <c r="CX456" s="29"/>
      <c r="CY456" s="29"/>
      <c r="CZ456" s="29"/>
      <c r="DA456" s="29"/>
    </row>
    <row r="457" spans="6:105">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9"/>
      <c r="BL457" s="29"/>
      <c r="BM457" s="29"/>
      <c r="BN457" s="29"/>
      <c r="BO457" s="29"/>
      <c r="BP457" s="29"/>
      <c r="BQ457" s="29"/>
      <c r="BR457" s="29"/>
      <c r="BS457" s="29"/>
      <c r="BT457" s="29"/>
      <c r="BU457" s="29"/>
      <c r="BV457" s="29"/>
      <c r="BW457" s="29"/>
      <c r="BX457" s="29"/>
      <c r="BY457" s="29"/>
      <c r="BZ457" s="29"/>
      <c r="CA457" s="29"/>
      <c r="CB457" s="29"/>
      <c r="CC457" s="29"/>
      <c r="CD457" s="29"/>
      <c r="CE457" s="29"/>
      <c r="CF457" s="29"/>
      <c r="CG457" s="29"/>
      <c r="CH457" s="29"/>
      <c r="CI457" s="29"/>
      <c r="CJ457" s="29"/>
      <c r="CK457" s="29"/>
      <c r="CL457" s="29"/>
      <c r="CM457" s="29"/>
      <c r="CN457" s="29"/>
      <c r="CO457" s="29"/>
      <c r="CP457" s="29"/>
      <c r="CQ457" s="29"/>
      <c r="CR457" s="29"/>
      <c r="CS457" s="29"/>
      <c r="CT457" s="29"/>
      <c r="CU457" s="29"/>
      <c r="CV457" s="29"/>
      <c r="CW457" s="29"/>
      <c r="CX457" s="29"/>
      <c r="CY457" s="29"/>
      <c r="CZ457" s="29"/>
      <c r="DA457" s="29"/>
    </row>
    <row r="458" spans="6:105">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c r="AS458" s="29"/>
      <c r="AT458" s="29"/>
      <c r="AU458" s="29"/>
      <c r="AV458" s="29"/>
      <c r="AW458" s="29"/>
      <c r="AX458" s="29"/>
      <c r="AY458" s="29"/>
      <c r="AZ458" s="29"/>
      <c r="BA458" s="29"/>
      <c r="BB458" s="29"/>
      <c r="BC458" s="29"/>
      <c r="BD458" s="29"/>
      <c r="BE458" s="29"/>
      <c r="BF458" s="29"/>
      <c r="BG458" s="29"/>
      <c r="BH458" s="29"/>
      <c r="BI458" s="29"/>
      <c r="BJ458" s="29"/>
      <c r="BK458" s="29"/>
      <c r="BL458" s="29"/>
      <c r="BM458" s="29"/>
      <c r="BN458" s="29"/>
      <c r="BO458" s="29"/>
      <c r="BP458" s="29"/>
      <c r="BQ458" s="29"/>
      <c r="BR458" s="29"/>
      <c r="BS458" s="29"/>
      <c r="BT458" s="29"/>
      <c r="BU458" s="29"/>
      <c r="BV458" s="29"/>
      <c r="BW458" s="29"/>
      <c r="BX458" s="29"/>
      <c r="BY458" s="29"/>
      <c r="BZ458" s="29"/>
      <c r="CA458" s="29"/>
      <c r="CB458" s="29"/>
      <c r="CC458" s="29"/>
      <c r="CD458" s="29"/>
      <c r="CE458" s="29"/>
      <c r="CF458" s="29"/>
      <c r="CG458" s="29"/>
      <c r="CH458" s="29"/>
      <c r="CI458" s="29"/>
      <c r="CJ458" s="29"/>
      <c r="CK458" s="29"/>
      <c r="CL458" s="29"/>
      <c r="CM458" s="29"/>
      <c r="CN458" s="29"/>
      <c r="CO458" s="29"/>
      <c r="CP458" s="29"/>
      <c r="CQ458" s="29"/>
      <c r="CR458" s="29"/>
      <c r="CS458" s="29"/>
      <c r="CT458" s="29"/>
      <c r="CU458" s="29"/>
      <c r="CV458" s="29"/>
      <c r="CW458" s="29"/>
      <c r="CX458" s="29"/>
      <c r="CY458" s="29"/>
      <c r="CZ458" s="29"/>
      <c r="DA458" s="29"/>
    </row>
    <row r="459" spans="6:105">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c r="AX459" s="29"/>
      <c r="AY459" s="29"/>
      <c r="AZ459" s="29"/>
      <c r="BA459" s="29"/>
      <c r="BB459" s="29"/>
      <c r="BC459" s="29"/>
      <c r="BD459" s="29"/>
      <c r="BE459" s="29"/>
      <c r="BF459" s="29"/>
      <c r="BG459" s="29"/>
      <c r="BH459" s="29"/>
      <c r="BI459" s="29"/>
      <c r="BJ459" s="29"/>
      <c r="BK459" s="29"/>
      <c r="BL459" s="29"/>
      <c r="BM459" s="29"/>
      <c r="BN459" s="29"/>
      <c r="BO459" s="29"/>
      <c r="BP459" s="29"/>
      <c r="BQ459" s="29"/>
      <c r="BR459" s="29"/>
      <c r="BS459" s="29"/>
      <c r="BT459" s="29"/>
      <c r="BU459" s="29"/>
      <c r="BV459" s="29"/>
      <c r="BW459" s="29"/>
      <c r="BX459" s="29"/>
      <c r="BY459" s="29"/>
      <c r="BZ459" s="29"/>
      <c r="CA459" s="29"/>
      <c r="CB459" s="29"/>
      <c r="CC459" s="29"/>
      <c r="CD459" s="29"/>
      <c r="CE459" s="29"/>
      <c r="CF459" s="29"/>
      <c r="CG459" s="29"/>
      <c r="CH459" s="29"/>
      <c r="CI459" s="29"/>
      <c r="CJ459" s="29"/>
      <c r="CK459" s="29"/>
      <c r="CL459" s="29"/>
      <c r="CM459" s="29"/>
      <c r="CN459" s="29"/>
      <c r="CO459" s="29"/>
      <c r="CP459" s="29"/>
      <c r="CQ459" s="29"/>
      <c r="CR459" s="29"/>
      <c r="CS459" s="29"/>
      <c r="CT459" s="29"/>
      <c r="CU459" s="29"/>
      <c r="CV459" s="29"/>
      <c r="CW459" s="29"/>
      <c r="CX459" s="29"/>
      <c r="CY459" s="29"/>
      <c r="CZ459" s="29"/>
      <c r="DA459" s="29"/>
    </row>
    <row r="460" spans="6:105">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c r="AX460" s="29"/>
      <c r="AY460" s="29"/>
      <c r="AZ460" s="29"/>
      <c r="BA460" s="29"/>
      <c r="BB460" s="29"/>
      <c r="BC460" s="29"/>
      <c r="BD460" s="29"/>
      <c r="BE460" s="29"/>
      <c r="BF460" s="29"/>
      <c r="BG460" s="29"/>
      <c r="BH460" s="29"/>
      <c r="BI460" s="29"/>
      <c r="BJ460" s="29"/>
      <c r="BK460" s="29"/>
      <c r="BL460" s="29"/>
      <c r="BM460" s="29"/>
      <c r="BN460" s="29"/>
      <c r="BO460" s="29"/>
      <c r="BP460" s="29"/>
      <c r="BQ460" s="29"/>
      <c r="BR460" s="29"/>
      <c r="BS460" s="29"/>
      <c r="BT460" s="29"/>
      <c r="BU460" s="29"/>
      <c r="BV460" s="29"/>
      <c r="BW460" s="29"/>
      <c r="BX460" s="29"/>
      <c r="BY460" s="29"/>
      <c r="BZ460" s="29"/>
      <c r="CA460" s="29"/>
      <c r="CB460" s="29"/>
      <c r="CC460" s="29"/>
      <c r="CD460" s="29"/>
      <c r="CE460" s="29"/>
      <c r="CF460" s="29"/>
      <c r="CG460" s="29"/>
      <c r="CH460" s="29"/>
      <c r="CI460" s="29"/>
      <c r="CJ460" s="29"/>
      <c r="CK460" s="29"/>
      <c r="CL460" s="29"/>
      <c r="CM460" s="29"/>
      <c r="CN460" s="29"/>
      <c r="CO460" s="29"/>
      <c r="CP460" s="29"/>
      <c r="CQ460" s="29"/>
      <c r="CR460" s="29"/>
      <c r="CS460" s="29"/>
      <c r="CT460" s="29"/>
      <c r="CU460" s="29"/>
      <c r="CV460" s="29"/>
      <c r="CW460" s="29"/>
      <c r="CX460" s="29"/>
      <c r="CY460" s="29"/>
      <c r="CZ460" s="29"/>
      <c r="DA460" s="29"/>
    </row>
    <row r="461" spans="6:105">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c r="AX461" s="29"/>
      <c r="AY461" s="29"/>
      <c r="AZ461" s="29"/>
      <c r="BA461" s="29"/>
      <c r="BB461" s="29"/>
      <c r="BC461" s="29"/>
      <c r="BD461" s="29"/>
      <c r="BE461" s="29"/>
      <c r="BF461" s="29"/>
      <c r="BG461" s="29"/>
      <c r="BH461" s="29"/>
      <c r="BI461" s="29"/>
      <c r="BJ461" s="29"/>
      <c r="BK461" s="29"/>
      <c r="BL461" s="29"/>
      <c r="BM461" s="29"/>
      <c r="BN461" s="29"/>
      <c r="BO461" s="29"/>
      <c r="BP461" s="29"/>
      <c r="BQ461" s="29"/>
      <c r="BR461" s="29"/>
      <c r="BS461" s="29"/>
      <c r="BT461" s="29"/>
      <c r="BU461" s="29"/>
      <c r="BV461" s="29"/>
      <c r="BW461" s="29"/>
      <c r="BX461" s="29"/>
      <c r="BY461" s="29"/>
      <c r="BZ461" s="29"/>
      <c r="CA461" s="29"/>
      <c r="CB461" s="29"/>
      <c r="CC461" s="29"/>
      <c r="CD461" s="29"/>
      <c r="CE461" s="29"/>
      <c r="CF461" s="29"/>
      <c r="CG461" s="29"/>
      <c r="CH461" s="29"/>
      <c r="CI461" s="29"/>
      <c r="CJ461" s="29"/>
      <c r="CK461" s="29"/>
      <c r="CL461" s="29"/>
      <c r="CM461" s="29"/>
      <c r="CN461" s="29"/>
      <c r="CO461" s="29"/>
      <c r="CP461" s="29"/>
      <c r="CQ461" s="29"/>
      <c r="CR461" s="29"/>
      <c r="CS461" s="29"/>
      <c r="CT461" s="29"/>
      <c r="CU461" s="29"/>
      <c r="CV461" s="29"/>
      <c r="CW461" s="29"/>
      <c r="CX461" s="29"/>
      <c r="CY461" s="29"/>
      <c r="CZ461" s="29"/>
      <c r="DA461" s="29"/>
    </row>
    <row r="462" spans="6:105">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9"/>
      <c r="BL462" s="29"/>
      <c r="BM462" s="29"/>
      <c r="BN462" s="29"/>
      <c r="BO462" s="29"/>
      <c r="BP462" s="29"/>
      <c r="BQ462" s="29"/>
      <c r="BR462" s="29"/>
      <c r="BS462" s="29"/>
      <c r="BT462" s="29"/>
      <c r="BU462" s="29"/>
      <c r="BV462" s="29"/>
      <c r="BW462" s="29"/>
      <c r="BX462" s="29"/>
      <c r="BY462" s="29"/>
      <c r="BZ462" s="29"/>
      <c r="CA462" s="29"/>
      <c r="CB462" s="29"/>
      <c r="CC462" s="29"/>
      <c r="CD462" s="29"/>
      <c r="CE462" s="29"/>
      <c r="CF462" s="29"/>
      <c r="CG462" s="29"/>
      <c r="CH462" s="29"/>
      <c r="CI462" s="29"/>
      <c r="CJ462" s="29"/>
      <c r="CK462" s="29"/>
      <c r="CL462" s="29"/>
      <c r="CM462" s="29"/>
      <c r="CN462" s="29"/>
      <c r="CO462" s="29"/>
      <c r="CP462" s="29"/>
      <c r="CQ462" s="29"/>
      <c r="CR462" s="29"/>
      <c r="CS462" s="29"/>
      <c r="CT462" s="29"/>
      <c r="CU462" s="29"/>
      <c r="CV462" s="29"/>
      <c r="CW462" s="29"/>
      <c r="CX462" s="29"/>
      <c r="CY462" s="29"/>
      <c r="CZ462" s="29"/>
      <c r="DA462" s="29"/>
    </row>
    <row r="463" spans="6:105">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c r="AX463" s="29"/>
      <c r="AY463" s="29"/>
      <c r="AZ463" s="29"/>
      <c r="BA463" s="29"/>
      <c r="BB463" s="29"/>
      <c r="BC463" s="29"/>
      <c r="BD463" s="29"/>
      <c r="BE463" s="29"/>
      <c r="BF463" s="29"/>
      <c r="BG463" s="29"/>
      <c r="BH463" s="29"/>
      <c r="BI463" s="29"/>
      <c r="BJ463" s="29"/>
      <c r="BK463" s="29"/>
      <c r="BL463" s="29"/>
      <c r="BM463" s="29"/>
      <c r="BN463" s="29"/>
      <c r="BO463" s="29"/>
      <c r="BP463" s="29"/>
      <c r="BQ463" s="29"/>
      <c r="BR463" s="29"/>
      <c r="BS463" s="29"/>
      <c r="BT463" s="29"/>
      <c r="BU463" s="29"/>
      <c r="BV463" s="29"/>
      <c r="BW463" s="29"/>
      <c r="BX463" s="29"/>
      <c r="BY463" s="29"/>
      <c r="BZ463" s="29"/>
      <c r="CA463" s="29"/>
      <c r="CB463" s="29"/>
      <c r="CC463" s="29"/>
      <c r="CD463" s="29"/>
      <c r="CE463" s="29"/>
      <c r="CF463" s="29"/>
      <c r="CG463" s="29"/>
      <c r="CH463" s="29"/>
      <c r="CI463" s="29"/>
      <c r="CJ463" s="29"/>
      <c r="CK463" s="29"/>
      <c r="CL463" s="29"/>
      <c r="CM463" s="29"/>
      <c r="CN463" s="29"/>
      <c r="CO463" s="29"/>
      <c r="CP463" s="29"/>
      <c r="CQ463" s="29"/>
      <c r="CR463" s="29"/>
      <c r="CS463" s="29"/>
      <c r="CT463" s="29"/>
      <c r="CU463" s="29"/>
      <c r="CV463" s="29"/>
      <c r="CW463" s="29"/>
      <c r="CX463" s="29"/>
      <c r="CY463" s="29"/>
      <c r="CZ463" s="29"/>
      <c r="DA463" s="29"/>
    </row>
    <row r="464" spans="6:105">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29"/>
      <c r="AY464" s="29"/>
      <c r="AZ464" s="29"/>
      <c r="BA464" s="29"/>
      <c r="BB464" s="29"/>
      <c r="BC464" s="29"/>
      <c r="BD464" s="29"/>
      <c r="BE464" s="29"/>
      <c r="BF464" s="29"/>
      <c r="BG464" s="29"/>
      <c r="BH464" s="29"/>
      <c r="BI464" s="29"/>
      <c r="BJ464" s="29"/>
      <c r="BK464" s="29"/>
      <c r="BL464" s="29"/>
      <c r="BM464" s="29"/>
      <c r="BN464" s="29"/>
      <c r="BO464" s="29"/>
      <c r="BP464" s="29"/>
      <c r="BQ464" s="29"/>
      <c r="BR464" s="29"/>
      <c r="BS464" s="29"/>
      <c r="BT464" s="29"/>
      <c r="BU464" s="29"/>
      <c r="BV464" s="29"/>
      <c r="BW464" s="29"/>
      <c r="BX464" s="29"/>
      <c r="BY464" s="29"/>
      <c r="BZ464" s="29"/>
      <c r="CA464" s="29"/>
      <c r="CB464" s="29"/>
      <c r="CC464" s="29"/>
      <c r="CD464" s="29"/>
      <c r="CE464" s="29"/>
      <c r="CF464" s="29"/>
      <c r="CG464" s="29"/>
      <c r="CH464" s="29"/>
      <c r="CI464" s="29"/>
      <c r="CJ464" s="29"/>
      <c r="CK464" s="29"/>
      <c r="CL464" s="29"/>
      <c r="CM464" s="29"/>
      <c r="CN464" s="29"/>
      <c r="CO464" s="29"/>
      <c r="CP464" s="29"/>
      <c r="CQ464" s="29"/>
      <c r="CR464" s="29"/>
      <c r="CS464" s="29"/>
      <c r="CT464" s="29"/>
      <c r="CU464" s="29"/>
      <c r="CV464" s="29"/>
      <c r="CW464" s="29"/>
      <c r="CX464" s="29"/>
      <c r="CY464" s="29"/>
      <c r="CZ464" s="29"/>
      <c r="DA464" s="29"/>
    </row>
    <row r="465" spans="6:105">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c r="AX465" s="29"/>
      <c r="AY465" s="29"/>
      <c r="AZ465" s="29"/>
      <c r="BA465" s="29"/>
      <c r="BB465" s="29"/>
      <c r="BC465" s="29"/>
      <c r="BD465" s="29"/>
      <c r="BE465" s="29"/>
      <c r="BF465" s="29"/>
      <c r="BG465" s="29"/>
      <c r="BH465" s="29"/>
      <c r="BI465" s="29"/>
      <c r="BJ465" s="29"/>
      <c r="BK465" s="29"/>
      <c r="BL465" s="29"/>
      <c r="BM465" s="29"/>
      <c r="BN465" s="29"/>
      <c r="BO465" s="29"/>
      <c r="BP465" s="29"/>
      <c r="BQ465" s="29"/>
      <c r="BR465" s="29"/>
      <c r="BS465" s="29"/>
      <c r="BT465" s="29"/>
      <c r="BU465" s="29"/>
      <c r="BV465" s="29"/>
      <c r="BW465" s="29"/>
      <c r="BX465" s="29"/>
      <c r="BY465" s="29"/>
      <c r="BZ465" s="29"/>
      <c r="CA465" s="29"/>
      <c r="CB465" s="29"/>
      <c r="CC465" s="29"/>
      <c r="CD465" s="29"/>
      <c r="CE465" s="29"/>
      <c r="CF465" s="29"/>
      <c r="CG465" s="29"/>
      <c r="CH465" s="29"/>
      <c r="CI465" s="29"/>
      <c r="CJ465" s="29"/>
      <c r="CK465" s="29"/>
      <c r="CL465" s="29"/>
      <c r="CM465" s="29"/>
      <c r="CN465" s="29"/>
      <c r="CO465" s="29"/>
      <c r="CP465" s="29"/>
      <c r="CQ465" s="29"/>
      <c r="CR465" s="29"/>
      <c r="CS465" s="29"/>
      <c r="CT465" s="29"/>
      <c r="CU465" s="29"/>
      <c r="CV465" s="29"/>
      <c r="CW465" s="29"/>
      <c r="CX465" s="29"/>
      <c r="CY465" s="29"/>
      <c r="CZ465" s="29"/>
      <c r="DA465" s="29"/>
    </row>
    <row r="466" spans="6:105">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c r="AY466" s="29"/>
      <c r="AZ466" s="29"/>
      <c r="BA466" s="29"/>
      <c r="BB466" s="29"/>
      <c r="BC466" s="29"/>
      <c r="BD466" s="29"/>
      <c r="BE466" s="29"/>
      <c r="BF466" s="29"/>
      <c r="BG466" s="29"/>
      <c r="BH466" s="29"/>
      <c r="BI466" s="29"/>
      <c r="BJ466" s="29"/>
      <c r="BK466" s="29"/>
      <c r="BL466" s="29"/>
      <c r="BM466" s="29"/>
      <c r="BN466" s="29"/>
      <c r="BO466" s="29"/>
      <c r="BP466" s="29"/>
      <c r="BQ466" s="29"/>
      <c r="BR466" s="29"/>
      <c r="BS466" s="29"/>
      <c r="BT466" s="29"/>
      <c r="BU466" s="29"/>
      <c r="BV466" s="29"/>
      <c r="BW466" s="29"/>
      <c r="BX466" s="29"/>
      <c r="BY466" s="29"/>
      <c r="BZ466" s="29"/>
      <c r="CA466" s="29"/>
      <c r="CB466" s="29"/>
      <c r="CC466" s="29"/>
      <c r="CD466" s="29"/>
      <c r="CE466" s="29"/>
      <c r="CF466" s="29"/>
      <c r="CG466" s="29"/>
      <c r="CH466" s="29"/>
      <c r="CI466" s="29"/>
      <c r="CJ466" s="29"/>
      <c r="CK466" s="29"/>
      <c r="CL466" s="29"/>
      <c r="CM466" s="29"/>
      <c r="CN466" s="29"/>
      <c r="CO466" s="29"/>
      <c r="CP466" s="29"/>
      <c r="CQ466" s="29"/>
      <c r="CR466" s="29"/>
      <c r="CS466" s="29"/>
      <c r="CT466" s="29"/>
      <c r="CU466" s="29"/>
      <c r="CV466" s="29"/>
      <c r="CW466" s="29"/>
      <c r="CX466" s="29"/>
      <c r="CY466" s="29"/>
      <c r="CZ466" s="29"/>
      <c r="DA466" s="29"/>
    </row>
    <row r="467" spans="6:105">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c r="AY467" s="29"/>
      <c r="AZ467" s="29"/>
      <c r="BA467" s="29"/>
      <c r="BB467" s="29"/>
      <c r="BC467" s="29"/>
      <c r="BD467" s="29"/>
      <c r="BE467" s="29"/>
      <c r="BF467" s="29"/>
      <c r="BG467" s="29"/>
      <c r="BH467" s="29"/>
      <c r="BI467" s="29"/>
      <c r="BJ467" s="29"/>
      <c r="BK467" s="29"/>
      <c r="BL467" s="29"/>
      <c r="BM467" s="29"/>
      <c r="BN467" s="29"/>
      <c r="BO467" s="29"/>
      <c r="BP467" s="29"/>
      <c r="BQ467" s="29"/>
      <c r="BR467" s="29"/>
      <c r="BS467" s="29"/>
      <c r="BT467" s="29"/>
      <c r="BU467" s="29"/>
      <c r="BV467" s="29"/>
      <c r="BW467" s="29"/>
      <c r="BX467" s="29"/>
      <c r="BY467" s="29"/>
      <c r="BZ467" s="29"/>
      <c r="CA467" s="29"/>
      <c r="CB467" s="29"/>
      <c r="CC467" s="29"/>
      <c r="CD467" s="29"/>
      <c r="CE467" s="29"/>
      <c r="CF467" s="29"/>
      <c r="CG467" s="29"/>
      <c r="CH467" s="29"/>
      <c r="CI467" s="29"/>
      <c r="CJ467" s="29"/>
      <c r="CK467" s="29"/>
      <c r="CL467" s="29"/>
      <c r="CM467" s="29"/>
      <c r="CN467" s="29"/>
      <c r="CO467" s="29"/>
      <c r="CP467" s="29"/>
      <c r="CQ467" s="29"/>
      <c r="CR467" s="29"/>
      <c r="CS467" s="29"/>
      <c r="CT467" s="29"/>
      <c r="CU467" s="29"/>
      <c r="CV467" s="29"/>
      <c r="CW467" s="29"/>
      <c r="CX467" s="29"/>
      <c r="CY467" s="29"/>
      <c r="CZ467" s="29"/>
      <c r="DA467" s="29"/>
    </row>
    <row r="468" spans="6:105">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c r="AX468" s="29"/>
      <c r="AY468" s="29"/>
      <c r="AZ468" s="29"/>
      <c r="BA468" s="29"/>
      <c r="BB468" s="29"/>
      <c r="BC468" s="29"/>
      <c r="BD468" s="29"/>
      <c r="BE468" s="29"/>
      <c r="BF468" s="29"/>
      <c r="BG468" s="29"/>
      <c r="BH468" s="29"/>
      <c r="BI468" s="29"/>
      <c r="BJ468" s="29"/>
      <c r="BK468" s="29"/>
      <c r="BL468" s="29"/>
      <c r="BM468" s="29"/>
      <c r="BN468" s="29"/>
      <c r="BO468" s="29"/>
      <c r="BP468" s="29"/>
      <c r="BQ468" s="29"/>
      <c r="BR468" s="29"/>
      <c r="BS468" s="29"/>
      <c r="BT468" s="29"/>
      <c r="BU468" s="29"/>
      <c r="BV468" s="29"/>
      <c r="BW468" s="29"/>
      <c r="BX468" s="29"/>
      <c r="BY468" s="29"/>
      <c r="BZ468" s="29"/>
      <c r="CA468" s="29"/>
      <c r="CB468" s="29"/>
      <c r="CC468" s="29"/>
      <c r="CD468" s="29"/>
      <c r="CE468" s="29"/>
      <c r="CF468" s="29"/>
      <c r="CG468" s="29"/>
      <c r="CH468" s="29"/>
      <c r="CI468" s="29"/>
      <c r="CJ468" s="29"/>
      <c r="CK468" s="29"/>
      <c r="CL468" s="29"/>
      <c r="CM468" s="29"/>
      <c r="CN468" s="29"/>
      <c r="CO468" s="29"/>
      <c r="CP468" s="29"/>
      <c r="CQ468" s="29"/>
      <c r="CR468" s="29"/>
      <c r="CS468" s="29"/>
      <c r="CT468" s="29"/>
      <c r="CU468" s="29"/>
      <c r="CV468" s="29"/>
      <c r="CW468" s="29"/>
      <c r="CX468" s="29"/>
      <c r="CY468" s="29"/>
      <c r="CZ468" s="29"/>
      <c r="DA468" s="29"/>
    </row>
    <row r="469" spans="6:105">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c r="AX469" s="29"/>
      <c r="AY469" s="29"/>
      <c r="AZ469" s="29"/>
      <c r="BA469" s="29"/>
      <c r="BB469" s="29"/>
      <c r="BC469" s="29"/>
      <c r="BD469" s="29"/>
      <c r="BE469" s="29"/>
      <c r="BF469" s="29"/>
      <c r="BG469" s="29"/>
      <c r="BH469" s="29"/>
      <c r="BI469" s="29"/>
      <c r="BJ469" s="29"/>
      <c r="BK469" s="29"/>
      <c r="BL469" s="29"/>
      <c r="BM469" s="29"/>
      <c r="BN469" s="29"/>
      <c r="BO469" s="29"/>
      <c r="BP469" s="29"/>
      <c r="BQ469" s="29"/>
      <c r="BR469" s="29"/>
      <c r="BS469" s="29"/>
      <c r="BT469" s="29"/>
      <c r="BU469" s="29"/>
      <c r="BV469" s="29"/>
      <c r="BW469" s="29"/>
      <c r="BX469" s="29"/>
      <c r="BY469" s="29"/>
      <c r="BZ469" s="29"/>
      <c r="CA469" s="29"/>
      <c r="CB469" s="29"/>
      <c r="CC469" s="29"/>
      <c r="CD469" s="29"/>
      <c r="CE469" s="29"/>
      <c r="CF469" s="29"/>
      <c r="CG469" s="29"/>
      <c r="CH469" s="29"/>
      <c r="CI469" s="29"/>
      <c r="CJ469" s="29"/>
      <c r="CK469" s="29"/>
      <c r="CL469" s="29"/>
      <c r="CM469" s="29"/>
      <c r="CN469" s="29"/>
      <c r="CO469" s="29"/>
      <c r="CP469" s="29"/>
      <c r="CQ469" s="29"/>
      <c r="CR469" s="29"/>
      <c r="CS469" s="29"/>
      <c r="CT469" s="29"/>
      <c r="CU469" s="29"/>
      <c r="CV469" s="29"/>
      <c r="CW469" s="29"/>
      <c r="CX469" s="29"/>
      <c r="CY469" s="29"/>
      <c r="CZ469" s="29"/>
      <c r="DA469" s="29"/>
    </row>
    <row r="470" spans="6:105">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c r="AX470" s="29"/>
      <c r="AY470" s="29"/>
      <c r="AZ470" s="29"/>
      <c r="BA470" s="29"/>
      <c r="BB470" s="29"/>
      <c r="BC470" s="29"/>
      <c r="BD470" s="29"/>
      <c r="BE470" s="29"/>
      <c r="BF470" s="29"/>
      <c r="BG470" s="29"/>
      <c r="BH470" s="29"/>
      <c r="BI470" s="29"/>
      <c r="BJ470" s="29"/>
      <c r="BK470" s="29"/>
      <c r="BL470" s="29"/>
      <c r="BM470" s="29"/>
      <c r="BN470" s="29"/>
      <c r="BO470" s="29"/>
      <c r="BP470" s="29"/>
      <c r="BQ470" s="29"/>
      <c r="BR470" s="29"/>
      <c r="BS470" s="29"/>
      <c r="BT470" s="29"/>
      <c r="BU470" s="29"/>
      <c r="BV470" s="29"/>
      <c r="BW470" s="29"/>
      <c r="BX470" s="29"/>
      <c r="BY470" s="29"/>
      <c r="BZ470" s="29"/>
      <c r="CA470" s="29"/>
      <c r="CB470" s="29"/>
      <c r="CC470" s="29"/>
      <c r="CD470" s="29"/>
      <c r="CE470" s="29"/>
      <c r="CF470" s="29"/>
      <c r="CG470" s="29"/>
      <c r="CH470" s="29"/>
      <c r="CI470" s="29"/>
      <c r="CJ470" s="29"/>
      <c r="CK470" s="29"/>
      <c r="CL470" s="29"/>
      <c r="CM470" s="29"/>
      <c r="CN470" s="29"/>
      <c r="CO470" s="29"/>
      <c r="CP470" s="29"/>
      <c r="CQ470" s="29"/>
      <c r="CR470" s="29"/>
      <c r="CS470" s="29"/>
      <c r="CT470" s="29"/>
      <c r="CU470" s="29"/>
      <c r="CV470" s="29"/>
      <c r="CW470" s="29"/>
      <c r="CX470" s="29"/>
      <c r="CY470" s="29"/>
      <c r="CZ470" s="29"/>
      <c r="DA470" s="29"/>
    </row>
    <row r="471" spans="6:105">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c r="AS471" s="29"/>
      <c r="AT471" s="29"/>
      <c r="AU471" s="29"/>
      <c r="AV471" s="29"/>
      <c r="AW471" s="29"/>
      <c r="AX471" s="29"/>
      <c r="AY471" s="29"/>
      <c r="AZ471" s="29"/>
      <c r="BA471" s="29"/>
      <c r="BB471" s="29"/>
      <c r="BC471" s="29"/>
      <c r="BD471" s="29"/>
      <c r="BE471" s="29"/>
      <c r="BF471" s="29"/>
      <c r="BG471" s="29"/>
      <c r="BH471" s="29"/>
      <c r="BI471" s="29"/>
      <c r="BJ471" s="29"/>
      <c r="BK471" s="29"/>
      <c r="BL471" s="29"/>
      <c r="BM471" s="29"/>
      <c r="BN471" s="29"/>
      <c r="BO471" s="29"/>
      <c r="BP471" s="29"/>
      <c r="BQ471" s="29"/>
      <c r="BR471" s="29"/>
      <c r="BS471" s="29"/>
      <c r="BT471" s="29"/>
      <c r="BU471" s="29"/>
      <c r="BV471" s="29"/>
      <c r="BW471" s="29"/>
      <c r="BX471" s="29"/>
      <c r="BY471" s="29"/>
      <c r="BZ471" s="29"/>
      <c r="CA471" s="29"/>
      <c r="CB471" s="29"/>
      <c r="CC471" s="29"/>
      <c r="CD471" s="29"/>
      <c r="CE471" s="29"/>
      <c r="CF471" s="29"/>
      <c r="CG471" s="29"/>
      <c r="CH471" s="29"/>
      <c r="CI471" s="29"/>
      <c r="CJ471" s="29"/>
      <c r="CK471" s="29"/>
      <c r="CL471" s="29"/>
      <c r="CM471" s="29"/>
      <c r="CN471" s="29"/>
      <c r="CO471" s="29"/>
      <c r="CP471" s="29"/>
      <c r="CQ471" s="29"/>
      <c r="CR471" s="29"/>
      <c r="CS471" s="29"/>
      <c r="CT471" s="29"/>
      <c r="CU471" s="29"/>
      <c r="CV471" s="29"/>
      <c r="CW471" s="29"/>
      <c r="CX471" s="29"/>
      <c r="CY471" s="29"/>
      <c r="CZ471" s="29"/>
      <c r="DA471" s="29"/>
    </row>
    <row r="472" spans="6:105">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c r="AX472" s="29"/>
      <c r="AY472" s="29"/>
      <c r="AZ472" s="29"/>
      <c r="BA472" s="29"/>
      <c r="BB472" s="29"/>
      <c r="BC472" s="29"/>
      <c r="BD472" s="29"/>
      <c r="BE472" s="29"/>
      <c r="BF472" s="29"/>
      <c r="BG472" s="29"/>
      <c r="BH472" s="29"/>
      <c r="BI472" s="29"/>
      <c r="BJ472" s="29"/>
      <c r="BK472" s="29"/>
      <c r="BL472" s="29"/>
      <c r="BM472" s="29"/>
      <c r="BN472" s="29"/>
      <c r="BO472" s="29"/>
      <c r="BP472" s="29"/>
      <c r="BQ472" s="29"/>
      <c r="BR472" s="29"/>
      <c r="BS472" s="29"/>
      <c r="BT472" s="29"/>
      <c r="BU472" s="29"/>
      <c r="BV472" s="29"/>
      <c r="BW472" s="29"/>
      <c r="BX472" s="29"/>
      <c r="BY472" s="29"/>
      <c r="BZ472" s="29"/>
      <c r="CA472" s="29"/>
      <c r="CB472" s="29"/>
      <c r="CC472" s="29"/>
      <c r="CD472" s="29"/>
      <c r="CE472" s="29"/>
      <c r="CF472" s="29"/>
      <c r="CG472" s="29"/>
      <c r="CH472" s="29"/>
      <c r="CI472" s="29"/>
      <c r="CJ472" s="29"/>
      <c r="CK472" s="29"/>
      <c r="CL472" s="29"/>
      <c r="CM472" s="29"/>
      <c r="CN472" s="29"/>
      <c r="CO472" s="29"/>
      <c r="CP472" s="29"/>
      <c r="CQ472" s="29"/>
      <c r="CR472" s="29"/>
      <c r="CS472" s="29"/>
      <c r="CT472" s="29"/>
      <c r="CU472" s="29"/>
      <c r="CV472" s="29"/>
      <c r="CW472" s="29"/>
      <c r="CX472" s="29"/>
      <c r="CY472" s="29"/>
      <c r="CZ472" s="29"/>
      <c r="DA472" s="29"/>
    </row>
    <row r="473" spans="6:105">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c r="AS473" s="29"/>
      <c r="AT473" s="29"/>
      <c r="AU473" s="29"/>
      <c r="AV473" s="29"/>
      <c r="AW473" s="29"/>
      <c r="AX473" s="29"/>
      <c r="AY473" s="29"/>
      <c r="AZ473" s="29"/>
      <c r="BA473" s="29"/>
      <c r="BB473" s="29"/>
      <c r="BC473" s="29"/>
      <c r="BD473" s="29"/>
      <c r="BE473" s="29"/>
      <c r="BF473" s="29"/>
      <c r="BG473" s="29"/>
      <c r="BH473" s="29"/>
      <c r="BI473" s="29"/>
      <c r="BJ473" s="29"/>
      <c r="BK473" s="29"/>
      <c r="BL473" s="29"/>
      <c r="BM473" s="29"/>
      <c r="BN473" s="29"/>
      <c r="BO473" s="29"/>
      <c r="BP473" s="29"/>
      <c r="BQ473" s="29"/>
      <c r="BR473" s="29"/>
      <c r="BS473" s="29"/>
      <c r="BT473" s="29"/>
      <c r="BU473" s="29"/>
      <c r="BV473" s="29"/>
      <c r="BW473" s="29"/>
      <c r="BX473" s="29"/>
      <c r="BY473" s="29"/>
      <c r="BZ473" s="29"/>
      <c r="CA473" s="29"/>
      <c r="CB473" s="29"/>
      <c r="CC473" s="29"/>
      <c r="CD473" s="29"/>
      <c r="CE473" s="29"/>
      <c r="CF473" s="29"/>
      <c r="CG473" s="29"/>
      <c r="CH473" s="29"/>
      <c r="CI473" s="29"/>
      <c r="CJ473" s="29"/>
      <c r="CK473" s="29"/>
      <c r="CL473" s="29"/>
      <c r="CM473" s="29"/>
      <c r="CN473" s="29"/>
      <c r="CO473" s="29"/>
      <c r="CP473" s="29"/>
      <c r="CQ473" s="29"/>
      <c r="CR473" s="29"/>
      <c r="CS473" s="29"/>
      <c r="CT473" s="29"/>
      <c r="CU473" s="29"/>
      <c r="CV473" s="29"/>
      <c r="CW473" s="29"/>
      <c r="CX473" s="29"/>
      <c r="CY473" s="29"/>
      <c r="CZ473" s="29"/>
      <c r="DA473" s="29"/>
    </row>
    <row r="474" spans="6:105">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c r="AS474" s="29"/>
      <c r="AT474" s="29"/>
      <c r="AU474" s="29"/>
      <c r="AV474" s="29"/>
      <c r="AW474" s="29"/>
      <c r="AX474" s="29"/>
      <c r="AY474" s="29"/>
      <c r="AZ474" s="29"/>
      <c r="BA474" s="29"/>
      <c r="BB474" s="29"/>
      <c r="BC474" s="29"/>
      <c r="BD474" s="29"/>
      <c r="BE474" s="29"/>
      <c r="BF474" s="29"/>
      <c r="BG474" s="29"/>
      <c r="BH474" s="29"/>
      <c r="BI474" s="29"/>
      <c r="BJ474" s="29"/>
      <c r="BK474" s="29"/>
      <c r="BL474" s="29"/>
      <c r="BM474" s="29"/>
      <c r="BN474" s="29"/>
      <c r="BO474" s="29"/>
      <c r="BP474" s="29"/>
      <c r="BQ474" s="29"/>
      <c r="BR474" s="29"/>
      <c r="BS474" s="29"/>
      <c r="BT474" s="29"/>
      <c r="BU474" s="29"/>
      <c r="BV474" s="29"/>
      <c r="BW474" s="29"/>
      <c r="BX474" s="29"/>
      <c r="BY474" s="29"/>
      <c r="BZ474" s="29"/>
      <c r="CA474" s="29"/>
      <c r="CB474" s="29"/>
      <c r="CC474" s="29"/>
      <c r="CD474" s="29"/>
      <c r="CE474" s="29"/>
      <c r="CF474" s="29"/>
      <c r="CG474" s="29"/>
      <c r="CH474" s="29"/>
      <c r="CI474" s="29"/>
      <c r="CJ474" s="29"/>
      <c r="CK474" s="29"/>
      <c r="CL474" s="29"/>
      <c r="CM474" s="29"/>
      <c r="CN474" s="29"/>
      <c r="CO474" s="29"/>
      <c r="CP474" s="29"/>
      <c r="CQ474" s="29"/>
      <c r="CR474" s="29"/>
      <c r="CS474" s="29"/>
      <c r="CT474" s="29"/>
      <c r="CU474" s="29"/>
      <c r="CV474" s="29"/>
      <c r="CW474" s="29"/>
      <c r="CX474" s="29"/>
      <c r="CY474" s="29"/>
      <c r="CZ474" s="29"/>
      <c r="DA474" s="29"/>
    </row>
    <row r="475" spans="6:105">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c r="AS475" s="29"/>
      <c r="AT475" s="29"/>
      <c r="AU475" s="29"/>
      <c r="AV475" s="29"/>
      <c r="AW475" s="29"/>
      <c r="AX475" s="29"/>
      <c r="AY475" s="29"/>
      <c r="AZ475" s="29"/>
      <c r="BA475" s="29"/>
      <c r="BB475" s="29"/>
      <c r="BC475" s="29"/>
      <c r="BD475" s="29"/>
      <c r="BE475" s="29"/>
      <c r="BF475" s="29"/>
      <c r="BG475" s="29"/>
      <c r="BH475" s="29"/>
      <c r="BI475" s="29"/>
      <c r="BJ475" s="29"/>
      <c r="BK475" s="29"/>
      <c r="BL475" s="29"/>
      <c r="BM475" s="29"/>
      <c r="BN475" s="29"/>
      <c r="BO475" s="29"/>
      <c r="BP475" s="29"/>
      <c r="BQ475" s="29"/>
      <c r="BR475" s="29"/>
      <c r="BS475" s="29"/>
      <c r="BT475" s="29"/>
      <c r="BU475" s="29"/>
      <c r="BV475" s="29"/>
      <c r="BW475" s="29"/>
      <c r="BX475" s="29"/>
      <c r="BY475" s="29"/>
      <c r="BZ475" s="29"/>
      <c r="CA475" s="29"/>
      <c r="CB475" s="29"/>
      <c r="CC475" s="29"/>
      <c r="CD475" s="29"/>
      <c r="CE475" s="29"/>
      <c r="CF475" s="29"/>
      <c r="CG475" s="29"/>
      <c r="CH475" s="29"/>
      <c r="CI475" s="29"/>
      <c r="CJ475" s="29"/>
      <c r="CK475" s="29"/>
      <c r="CL475" s="29"/>
      <c r="CM475" s="29"/>
      <c r="CN475" s="29"/>
      <c r="CO475" s="29"/>
      <c r="CP475" s="29"/>
      <c r="CQ475" s="29"/>
      <c r="CR475" s="29"/>
      <c r="CS475" s="29"/>
      <c r="CT475" s="29"/>
      <c r="CU475" s="29"/>
      <c r="CV475" s="29"/>
      <c r="CW475" s="29"/>
      <c r="CX475" s="29"/>
      <c r="CY475" s="29"/>
      <c r="CZ475" s="29"/>
      <c r="DA475" s="29"/>
    </row>
    <row r="476" spans="6:105">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c r="AS476" s="29"/>
      <c r="AT476" s="29"/>
      <c r="AU476" s="29"/>
      <c r="AV476" s="29"/>
      <c r="AW476" s="29"/>
      <c r="AX476" s="29"/>
      <c r="AY476" s="29"/>
      <c r="AZ476" s="29"/>
      <c r="BA476" s="29"/>
      <c r="BB476" s="29"/>
      <c r="BC476" s="29"/>
      <c r="BD476" s="29"/>
      <c r="BE476" s="29"/>
      <c r="BF476" s="29"/>
      <c r="BG476" s="29"/>
      <c r="BH476" s="29"/>
      <c r="BI476" s="29"/>
      <c r="BJ476" s="29"/>
      <c r="BK476" s="29"/>
      <c r="BL476" s="29"/>
      <c r="BM476" s="29"/>
      <c r="BN476" s="29"/>
      <c r="BO476" s="29"/>
      <c r="BP476" s="29"/>
      <c r="BQ476" s="29"/>
      <c r="BR476" s="29"/>
      <c r="BS476" s="29"/>
      <c r="BT476" s="29"/>
      <c r="BU476" s="29"/>
      <c r="BV476" s="29"/>
      <c r="BW476" s="29"/>
      <c r="BX476" s="29"/>
      <c r="BY476" s="29"/>
      <c r="BZ476" s="29"/>
      <c r="CA476" s="29"/>
      <c r="CB476" s="29"/>
      <c r="CC476" s="29"/>
      <c r="CD476" s="29"/>
      <c r="CE476" s="29"/>
      <c r="CF476" s="29"/>
      <c r="CG476" s="29"/>
      <c r="CH476" s="29"/>
      <c r="CI476" s="29"/>
      <c r="CJ476" s="29"/>
      <c r="CK476" s="29"/>
      <c r="CL476" s="29"/>
      <c r="CM476" s="29"/>
      <c r="CN476" s="29"/>
      <c r="CO476" s="29"/>
      <c r="CP476" s="29"/>
      <c r="CQ476" s="29"/>
      <c r="CR476" s="29"/>
      <c r="CS476" s="29"/>
      <c r="CT476" s="29"/>
      <c r="CU476" s="29"/>
      <c r="CV476" s="29"/>
      <c r="CW476" s="29"/>
      <c r="CX476" s="29"/>
      <c r="CY476" s="29"/>
      <c r="CZ476" s="29"/>
      <c r="DA476" s="29"/>
    </row>
    <row r="477" spans="6:105">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c r="AS477" s="29"/>
      <c r="AT477" s="29"/>
      <c r="AU477" s="29"/>
      <c r="AV477" s="29"/>
      <c r="AW477" s="29"/>
      <c r="AX477" s="29"/>
      <c r="AY477" s="29"/>
      <c r="AZ477" s="29"/>
      <c r="BA477" s="29"/>
      <c r="BB477" s="29"/>
      <c r="BC477" s="29"/>
      <c r="BD477" s="29"/>
      <c r="BE477" s="29"/>
      <c r="BF477" s="29"/>
      <c r="BG477" s="29"/>
      <c r="BH477" s="29"/>
      <c r="BI477" s="29"/>
      <c r="BJ477" s="29"/>
      <c r="BK477" s="29"/>
      <c r="BL477" s="29"/>
      <c r="BM477" s="29"/>
      <c r="BN477" s="29"/>
      <c r="BO477" s="29"/>
      <c r="BP477" s="29"/>
      <c r="BQ477" s="29"/>
      <c r="BR477" s="29"/>
      <c r="BS477" s="29"/>
      <c r="BT477" s="29"/>
      <c r="BU477" s="29"/>
      <c r="BV477" s="29"/>
      <c r="BW477" s="29"/>
      <c r="BX477" s="29"/>
      <c r="BY477" s="29"/>
      <c r="BZ477" s="29"/>
      <c r="CA477" s="29"/>
      <c r="CB477" s="29"/>
      <c r="CC477" s="29"/>
      <c r="CD477" s="29"/>
      <c r="CE477" s="29"/>
      <c r="CF477" s="29"/>
      <c r="CG477" s="29"/>
      <c r="CH477" s="29"/>
      <c r="CI477" s="29"/>
      <c r="CJ477" s="29"/>
      <c r="CK477" s="29"/>
      <c r="CL477" s="29"/>
      <c r="CM477" s="29"/>
      <c r="CN477" s="29"/>
      <c r="CO477" s="29"/>
      <c r="CP477" s="29"/>
      <c r="CQ477" s="29"/>
      <c r="CR477" s="29"/>
      <c r="CS477" s="29"/>
      <c r="CT477" s="29"/>
      <c r="CU477" s="29"/>
      <c r="CV477" s="29"/>
      <c r="CW477" s="29"/>
      <c r="CX477" s="29"/>
      <c r="CY477" s="29"/>
      <c r="CZ477" s="29"/>
      <c r="DA477" s="29"/>
    </row>
    <row r="478" spans="6:105">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c r="AS478" s="29"/>
      <c r="AT478" s="29"/>
      <c r="AU478" s="29"/>
      <c r="AV478" s="29"/>
      <c r="AW478" s="29"/>
      <c r="AX478" s="29"/>
      <c r="AY478" s="29"/>
      <c r="AZ478" s="29"/>
      <c r="BA478" s="29"/>
      <c r="BB478" s="29"/>
      <c r="BC478" s="29"/>
      <c r="BD478" s="29"/>
      <c r="BE478" s="29"/>
      <c r="BF478" s="29"/>
      <c r="BG478" s="29"/>
      <c r="BH478" s="29"/>
      <c r="BI478" s="29"/>
      <c r="BJ478" s="29"/>
      <c r="BK478" s="29"/>
      <c r="BL478" s="29"/>
      <c r="BM478" s="29"/>
      <c r="BN478" s="29"/>
      <c r="BO478" s="29"/>
      <c r="BP478" s="29"/>
      <c r="BQ478" s="29"/>
      <c r="BR478" s="29"/>
      <c r="BS478" s="29"/>
      <c r="BT478" s="29"/>
      <c r="BU478" s="29"/>
      <c r="BV478" s="29"/>
      <c r="BW478" s="29"/>
      <c r="BX478" s="29"/>
      <c r="BY478" s="29"/>
      <c r="BZ478" s="29"/>
      <c r="CA478" s="29"/>
      <c r="CB478" s="29"/>
      <c r="CC478" s="29"/>
      <c r="CD478" s="29"/>
      <c r="CE478" s="29"/>
      <c r="CF478" s="29"/>
      <c r="CG478" s="29"/>
      <c r="CH478" s="29"/>
      <c r="CI478" s="29"/>
      <c r="CJ478" s="29"/>
      <c r="CK478" s="29"/>
      <c r="CL478" s="29"/>
      <c r="CM478" s="29"/>
      <c r="CN478" s="29"/>
      <c r="CO478" s="29"/>
      <c r="CP478" s="29"/>
      <c r="CQ478" s="29"/>
      <c r="CR478" s="29"/>
      <c r="CS478" s="29"/>
      <c r="CT478" s="29"/>
      <c r="CU478" s="29"/>
      <c r="CV478" s="29"/>
      <c r="CW478" s="29"/>
      <c r="CX478" s="29"/>
      <c r="CY478" s="29"/>
      <c r="CZ478" s="29"/>
      <c r="DA478" s="29"/>
    </row>
    <row r="479" spans="6:105">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c r="AS479" s="29"/>
      <c r="AT479" s="29"/>
      <c r="AU479" s="29"/>
      <c r="AV479" s="29"/>
      <c r="AW479" s="29"/>
      <c r="AX479" s="29"/>
      <c r="AY479" s="29"/>
      <c r="AZ479" s="29"/>
      <c r="BA479" s="29"/>
      <c r="BB479" s="29"/>
      <c r="BC479" s="29"/>
      <c r="BD479" s="29"/>
      <c r="BE479" s="29"/>
      <c r="BF479" s="29"/>
      <c r="BG479" s="29"/>
      <c r="BH479" s="29"/>
      <c r="BI479" s="29"/>
      <c r="BJ479" s="29"/>
      <c r="BK479" s="29"/>
      <c r="BL479" s="29"/>
      <c r="BM479" s="29"/>
      <c r="BN479" s="29"/>
      <c r="BO479" s="29"/>
      <c r="BP479" s="29"/>
      <c r="BQ479" s="29"/>
      <c r="BR479" s="29"/>
      <c r="BS479" s="29"/>
      <c r="BT479" s="29"/>
      <c r="BU479" s="29"/>
      <c r="BV479" s="29"/>
      <c r="BW479" s="29"/>
      <c r="BX479" s="29"/>
      <c r="BY479" s="29"/>
      <c r="BZ479" s="29"/>
      <c r="CA479" s="29"/>
      <c r="CB479" s="29"/>
      <c r="CC479" s="29"/>
      <c r="CD479" s="29"/>
      <c r="CE479" s="29"/>
      <c r="CF479" s="29"/>
      <c r="CG479" s="29"/>
      <c r="CH479" s="29"/>
      <c r="CI479" s="29"/>
      <c r="CJ479" s="29"/>
      <c r="CK479" s="29"/>
      <c r="CL479" s="29"/>
      <c r="CM479" s="29"/>
      <c r="CN479" s="29"/>
      <c r="CO479" s="29"/>
      <c r="CP479" s="29"/>
      <c r="CQ479" s="29"/>
      <c r="CR479" s="29"/>
      <c r="CS479" s="29"/>
      <c r="CT479" s="29"/>
      <c r="CU479" s="29"/>
      <c r="CV479" s="29"/>
      <c r="CW479" s="29"/>
      <c r="CX479" s="29"/>
      <c r="CY479" s="29"/>
      <c r="CZ479" s="29"/>
      <c r="DA479" s="29"/>
    </row>
    <row r="480" spans="6:105">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c r="AS480" s="29"/>
      <c r="AT480" s="29"/>
      <c r="AU480" s="29"/>
      <c r="AV480" s="29"/>
      <c r="AW480" s="29"/>
      <c r="AX480" s="29"/>
      <c r="AY480" s="29"/>
      <c r="AZ480" s="29"/>
      <c r="BA480" s="29"/>
      <c r="BB480" s="29"/>
      <c r="BC480" s="29"/>
      <c r="BD480" s="29"/>
      <c r="BE480" s="29"/>
      <c r="BF480" s="29"/>
      <c r="BG480" s="29"/>
      <c r="BH480" s="29"/>
      <c r="BI480" s="29"/>
      <c r="BJ480" s="29"/>
      <c r="BK480" s="29"/>
      <c r="BL480" s="29"/>
      <c r="BM480" s="29"/>
      <c r="BN480" s="29"/>
      <c r="BO480" s="29"/>
      <c r="BP480" s="29"/>
      <c r="BQ480" s="29"/>
      <c r="BR480" s="29"/>
      <c r="BS480" s="29"/>
      <c r="BT480" s="29"/>
      <c r="BU480" s="29"/>
      <c r="BV480" s="29"/>
      <c r="BW480" s="29"/>
      <c r="BX480" s="29"/>
      <c r="BY480" s="29"/>
      <c r="BZ480" s="29"/>
      <c r="CA480" s="29"/>
      <c r="CB480" s="29"/>
      <c r="CC480" s="29"/>
      <c r="CD480" s="29"/>
      <c r="CE480" s="29"/>
      <c r="CF480" s="29"/>
      <c r="CG480" s="29"/>
      <c r="CH480" s="29"/>
      <c r="CI480" s="29"/>
      <c r="CJ480" s="29"/>
      <c r="CK480" s="29"/>
      <c r="CL480" s="29"/>
      <c r="CM480" s="29"/>
      <c r="CN480" s="29"/>
      <c r="CO480" s="29"/>
      <c r="CP480" s="29"/>
      <c r="CQ480" s="29"/>
      <c r="CR480" s="29"/>
      <c r="CS480" s="29"/>
      <c r="CT480" s="29"/>
      <c r="CU480" s="29"/>
      <c r="CV480" s="29"/>
      <c r="CW480" s="29"/>
      <c r="CX480" s="29"/>
      <c r="CY480" s="29"/>
      <c r="CZ480" s="29"/>
      <c r="DA480" s="29"/>
    </row>
    <row r="481" spans="6:105">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c r="AX481" s="29"/>
      <c r="AY481" s="29"/>
      <c r="AZ481" s="29"/>
      <c r="BA481" s="29"/>
      <c r="BB481" s="29"/>
      <c r="BC481" s="29"/>
      <c r="BD481" s="29"/>
      <c r="BE481" s="29"/>
      <c r="BF481" s="29"/>
      <c r="BG481" s="29"/>
      <c r="BH481" s="29"/>
      <c r="BI481" s="29"/>
      <c r="BJ481" s="29"/>
      <c r="BK481" s="29"/>
      <c r="BL481" s="29"/>
      <c r="BM481" s="29"/>
      <c r="BN481" s="29"/>
      <c r="BO481" s="29"/>
      <c r="BP481" s="29"/>
      <c r="BQ481" s="29"/>
      <c r="BR481" s="29"/>
      <c r="BS481" s="29"/>
      <c r="BT481" s="29"/>
      <c r="BU481" s="29"/>
      <c r="BV481" s="29"/>
      <c r="BW481" s="29"/>
      <c r="BX481" s="29"/>
      <c r="BY481" s="29"/>
      <c r="BZ481" s="29"/>
      <c r="CA481" s="29"/>
      <c r="CB481" s="29"/>
      <c r="CC481" s="29"/>
      <c r="CD481" s="29"/>
      <c r="CE481" s="29"/>
      <c r="CF481" s="29"/>
      <c r="CG481" s="29"/>
      <c r="CH481" s="29"/>
      <c r="CI481" s="29"/>
      <c r="CJ481" s="29"/>
      <c r="CK481" s="29"/>
      <c r="CL481" s="29"/>
      <c r="CM481" s="29"/>
      <c r="CN481" s="29"/>
      <c r="CO481" s="29"/>
      <c r="CP481" s="29"/>
      <c r="CQ481" s="29"/>
      <c r="CR481" s="29"/>
      <c r="CS481" s="29"/>
      <c r="CT481" s="29"/>
      <c r="CU481" s="29"/>
      <c r="CV481" s="29"/>
      <c r="CW481" s="29"/>
      <c r="CX481" s="29"/>
      <c r="CY481" s="29"/>
      <c r="CZ481" s="29"/>
      <c r="DA481" s="29"/>
    </row>
    <row r="482" spans="6:105">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c r="AX482" s="29"/>
      <c r="AY482" s="29"/>
      <c r="AZ482" s="29"/>
      <c r="BA482" s="29"/>
      <c r="BB482" s="29"/>
      <c r="BC482" s="29"/>
      <c r="BD482" s="29"/>
      <c r="BE482" s="29"/>
      <c r="BF482" s="29"/>
      <c r="BG482" s="29"/>
      <c r="BH482" s="29"/>
      <c r="BI482" s="29"/>
      <c r="BJ482" s="29"/>
      <c r="BK482" s="29"/>
      <c r="BL482" s="29"/>
      <c r="BM482" s="29"/>
      <c r="BN482" s="29"/>
      <c r="BO482" s="29"/>
      <c r="BP482" s="29"/>
      <c r="BQ482" s="29"/>
      <c r="BR482" s="29"/>
      <c r="BS482" s="29"/>
      <c r="BT482" s="29"/>
      <c r="BU482" s="29"/>
      <c r="BV482" s="29"/>
      <c r="BW482" s="29"/>
      <c r="BX482" s="29"/>
      <c r="BY482" s="29"/>
      <c r="BZ482" s="29"/>
      <c r="CA482" s="29"/>
      <c r="CB482" s="29"/>
      <c r="CC482" s="29"/>
      <c r="CD482" s="29"/>
      <c r="CE482" s="29"/>
      <c r="CF482" s="29"/>
      <c r="CG482" s="29"/>
      <c r="CH482" s="29"/>
      <c r="CI482" s="29"/>
      <c r="CJ482" s="29"/>
      <c r="CK482" s="29"/>
      <c r="CL482" s="29"/>
      <c r="CM482" s="29"/>
      <c r="CN482" s="29"/>
      <c r="CO482" s="29"/>
      <c r="CP482" s="29"/>
      <c r="CQ482" s="29"/>
      <c r="CR482" s="29"/>
      <c r="CS482" s="29"/>
      <c r="CT482" s="29"/>
      <c r="CU482" s="29"/>
      <c r="CV482" s="29"/>
      <c r="CW482" s="29"/>
      <c r="CX482" s="29"/>
      <c r="CY482" s="29"/>
      <c r="CZ482" s="29"/>
      <c r="DA482" s="29"/>
    </row>
    <row r="483" spans="6:105">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c r="AX483" s="29"/>
      <c r="AY483" s="29"/>
      <c r="AZ483" s="29"/>
      <c r="BA483" s="29"/>
      <c r="BB483" s="29"/>
      <c r="BC483" s="29"/>
      <c r="BD483" s="29"/>
      <c r="BE483" s="29"/>
      <c r="BF483" s="29"/>
      <c r="BG483" s="29"/>
      <c r="BH483" s="29"/>
      <c r="BI483" s="29"/>
      <c r="BJ483" s="29"/>
      <c r="BK483" s="29"/>
      <c r="BL483" s="29"/>
      <c r="BM483" s="29"/>
      <c r="BN483" s="29"/>
      <c r="BO483" s="29"/>
      <c r="BP483" s="29"/>
      <c r="BQ483" s="29"/>
      <c r="BR483" s="29"/>
      <c r="BS483" s="29"/>
      <c r="BT483" s="29"/>
      <c r="BU483" s="29"/>
      <c r="BV483" s="29"/>
      <c r="BW483" s="29"/>
      <c r="BX483" s="29"/>
      <c r="BY483" s="29"/>
      <c r="BZ483" s="29"/>
      <c r="CA483" s="29"/>
      <c r="CB483" s="29"/>
      <c r="CC483" s="29"/>
      <c r="CD483" s="29"/>
      <c r="CE483" s="29"/>
      <c r="CF483" s="29"/>
      <c r="CG483" s="29"/>
      <c r="CH483" s="29"/>
      <c r="CI483" s="29"/>
      <c r="CJ483" s="29"/>
      <c r="CK483" s="29"/>
      <c r="CL483" s="29"/>
      <c r="CM483" s="29"/>
      <c r="CN483" s="29"/>
      <c r="CO483" s="29"/>
      <c r="CP483" s="29"/>
      <c r="CQ483" s="29"/>
      <c r="CR483" s="29"/>
      <c r="CS483" s="29"/>
      <c r="CT483" s="29"/>
      <c r="CU483" s="29"/>
      <c r="CV483" s="29"/>
      <c r="CW483" s="29"/>
      <c r="CX483" s="29"/>
      <c r="CY483" s="29"/>
      <c r="CZ483" s="29"/>
      <c r="DA483" s="29"/>
    </row>
    <row r="484" spans="6:105">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c r="AX484" s="29"/>
      <c r="AY484" s="29"/>
      <c r="AZ484" s="29"/>
      <c r="BA484" s="29"/>
      <c r="BB484" s="29"/>
      <c r="BC484" s="29"/>
      <c r="BD484" s="29"/>
      <c r="BE484" s="29"/>
      <c r="BF484" s="29"/>
      <c r="BG484" s="29"/>
      <c r="BH484" s="29"/>
      <c r="BI484" s="29"/>
      <c r="BJ484" s="29"/>
      <c r="BK484" s="29"/>
      <c r="BL484" s="29"/>
      <c r="BM484" s="29"/>
      <c r="BN484" s="29"/>
      <c r="BO484" s="29"/>
      <c r="BP484" s="29"/>
      <c r="BQ484" s="29"/>
      <c r="BR484" s="29"/>
      <c r="BS484" s="29"/>
      <c r="BT484" s="29"/>
      <c r="BU484" s="29"/>
      <c r="BV484" s="29"/>
      <c r="BW484" s="29"/>
      <c r="BX484" s="29"/>
      <c r="BY484" s="29"/>
      <c r="BZ484" s="29"/>
      <c r="CA484" s="29"/>
      <c r="CB484" s="29"/>
      <c r="CC484" s="29"/>
      <c r="CD484" s="29"/>
      <c r="CE484" s="29"/>
      <c r="CF484" s="29"/>
      <c r="CG484" s="29"/>
      <c r="CH484" s="29"/>
      <c r="CI484" s="29"/>
      <c r="CJ484" s="29"/>
      <c r="CK484" s="29"/>
      <c r="CL484" s="29"/>
      <c r="CM484" s="29"/>
      <c r="CN484" s="29"/>
      <c r="CO484" s="29"/>
      <c r="CP484" s="29"/>
      <c r="CQ484" s="29"/>
      <c r="CR484" s="29"/>
      <c r="CS484" s="29"/>
      <c r="CT484" s="29"/>
      <c r="CU484" s="29"/>
      <c r="CV484" s="29"/>
      <c r="CW484" s="29"/>
      <c r="CX484" s="29"/>
      <c r="CY484" s="29"/>
      <c r="CZ484" s="29"/>
      <c r="DA484" s="29"/>
    </row>
    <row r="485" spans="6:105">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c r="BD485" s="29"/>
      <c r="BE485" s="29"/>
      <c r="BF485" s="29"/>
      <c r="BG485" s="29"/>
      <c r="BH485" s="29"/>
      <c r="BI485" s="29"/>
      <c r="BJ485" s="29"/>
      <c r="BK485" s="29"/>
      <c r="BL485" s="29"/>
      <c r="BM485" s="29"/>
      <c r="BN485" s="29"/>
      <c r="BO485" s="29"/>
      <c r="BP485" s="29"/>
      <c r="BQ485" s="29"/>
      <c r="BR485" s="29"/>
      <c r="BS485" s="29"/>
      <c r="BT485" s="29"/>
      <c r="BU485" s="29"/>
      <c r="BV485" s="29"/>
      <c r="BW485" s="29"/>
      <c r="BX485" s="29"/>
      <c r="BY485" s="29"/>
      <c r="BZ485" s="29"/>
      <c r="CA485" s="29"/>
      <c r="CB485" s="29"/>
      <c r="CC485" s="29"/>
      <c r="CD485" s="29"/>
      <c r="CE485" s="29"/>
      <c r="CF485" s="29"/>
      <c r="CG485" s="29"/>
      <c r="CH485" s="29"/>
      <c r="CI485" s="29"/>
      <c r="CJ485" s="29"/>
      <c r="CK485" s="29"/>
      <c r="CL485" s="29"/>
      <c r="CM485" s="29"/>
      <c r="CN485" s="29"/>
      <c r="CO485" s="29"/>
      <c r="CP485" s="29"/>
      <c r="CQ485" s="29"/>
      <c r="CR485" s="29"/>
      <c r="CS485" s="29"/>
      <c r="CT485" s="29"/>
      <c r="CU485" s="29"/>
      <c r="CV485" s="29"/>
      <c r="CW485" s="29"/>
      <c r="CX485" s="29"/>
      <c r="CY485" s="29"/>
      <c r="CZ485" s="29"/>
      <c r="DA485" s="29"/>
    </row>
    <row r="486" spans="6:105">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c r="AX486" s="29"/>
      <c r="AY486" s="29"/>
      <c r="AZ486" s="29"/>
      <c r="BA486" s="29"/>
      <c r="BB486" s="29"/>
      <c r="BC486" s="29"/>
      <c r="BD486" s="29"/>
      <c r="BE486" s="29"/>
      <c r="BF486" s="29"/>
      <c r="BG486" s="29"/>
      <c r="BH486" s="29"/>
      <c r="BI486" s="29"/>
      <c r="BJ486" s="29"/>
      <c r="BK486" s="29"/>
      <c r="BL486" s="29"/>
      <c r="BM486" s="29"/>
      <c r="BN486" s="29"/>
      <c r="BO486" s="29"/>
      <c r="BP486" s="29"/>
      <c r="BQ486" s="29"/>
      <c r="BR486" s="29"/>
      <c r="BS486" s="29"/>
      <c r="BT486" s="29"/>
      <c r="BU486" s="29"/>
      <c r="BV486" s="29"/>
      <c r="BW486" s="29"/>
      <c r="BX486" s="29"/>
      <c r="BY486" s="29"/>
      <c r="BZ486" s="29"/>
      <c r="CA486" s="29"/>
      <c r="CB486" s="29"/>
      <c r="CC486" s="29"/>
      <c r="CD486" s="29"/>
      <c r="CE486" s="29"/>
      <c r="CF486" s="29"/>
      <c r="CG486" s="29"/>
      <c r="CH486" s="29"/>
      <c r="CI486" s="29"/>
      <c r="CJ486" s="29"/>
      <c r="CK486" s="29"/>
      <c r="CL486" s="29"/>
      <c r="CM486" s="29"/>
      <c r="CN486" s="29"/>
      <c r="CO486" s="29"/>
      <c r="CP486" s="29"/>
      <c r="CQ486" s="29"/>
      <c r="CR486" s="29"/>
      <c r="CS486" s="29"/>
      <c r="CT486" s="29"/>
      <c r="CU486" s="29"/>
      <c r="CV486" s="29"/>
      <c r="CW486" s="29"/>
      <c r="CX486" s="29"/>
      <c r="CY486" s="29"/>
      <c r="CZ486" s="29"/>
      <c r="DA486" s="29"/>
    </row>
    <row r="487" spans="6:105">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c r="AX487" s="29"/>
      <c r="AY487" s="29"/>
      <c r="AZ487" s="29"/>
      <c r="BA487" s="29"/>
      <c r="BB487" s="29"/>
      <c r="BC487" s="29"/>
      <c r="BD487" s="29"/>
      <c r="BE487" s="29"/>
      <c r="BF487" s="29"/>
      <c r="BG487" s="29"/>
      <c r="BH487" s="29"/>
      <c r="BI487" s="29"/>
      <c r="BJ487" s="29"/>
      <c r="BK487" s="29"/>
      <c r="BL487" s="29"/>
      <c r="BM487" s="29"/>
      <c r="BN487" s="29"/>
      <c r="BO487" s="29"/>
      <c r="BP487" s="29"/>
      <c r="BQ487" s="29"/>
      <c r="BR487" s="29"/>
      <c r="BS487" s="29"/>
      <c r="BT487" s="29"/>
      <c r="BU487" s="29"/>
      <c r="BV487" s="29"/>
      <c r="BW487" s="29"/>
      <c r="BX487" s="29"/>
      <c r="BY487" s="29"/>
      <c r="BZ487" s="29"/>
      <c r="CA487" s="29"/>
      <c r="CB487" s="29"/>
      <c r="CC487" s="29"/>
      <c r="CD487" s="29"/>
      <c r="CE487" s="29"/>
      <c r="CF487" s="29"/>
      <c r="CG487" s="29"/>
      <c r="CH487" s="29"/>
      <c r="CI487" s="29"/>
      <c r="CJ487" s="29"/>
      <c r="CK487" s="29"/>
      <c r="CL487" s="29"/>
      <c r="CM487" s="29"/>
      <c r="CN487" s="29"/>
      <c r="CO487" s="29"/>
      <c r="CP487" s="29"/>
      <c r="CQ487" s="29"/>
      <c r="CR487" s="29"/>
      <c r="CS487" s="29"/>
      <c r="CT487" s="29"/>
      <c r="CU487" s="29"/>
      <c r="CV487" s="29"/>
      <c r="CW487" s="29"/>
      <c r="CX487" s="29"/>
      <c r="CY487" s="29"/>
      <c r="CZ487" s="29"/>
      <c r="DA487" s="29"/>
    </row>
    <row r="488" spans="6:105">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c r="BD488" s="29"/>
      <c r="BE488" s="29"/>
      <c r="BF488" s="29"/>
      <c r="BG488" s="29"/>
      <c r="BH488" s="29"/>
      <c r="BI488" s="29"/>
      <c r="BJ488" s="29"/>
      <c r="BK488" s="29"/>
      <c r="BL488" s="29"/>
      <c r="BM488" s="29"/>
      <c r="BN488" s="29"/>
      <c r="BO488" s="29"/>
      <c r="BP488" s="29"/>
      <c r="BQ488" s="29"/>
      <c r="BR488" s="29"/>
      <c r="BS488" s="29"/>
      <c r="BT488" s="29"/>
      <c r="BU488" s="29"/>
      <c r="BV488" s="29"/>
      <c r="BW488" s="29"/>
      <c r="BX488" s="29"/>
      <c r="BY488" s="29"/>
      <c r="BZ488" s="29"/>
      <c r="CA488" s="29"/>
      <c r="CB488" s="29"/>
      <c r="CC488" s="29"/>
      <c r="CD488" s="29"/>
      <c r="CE488" s="29"/>
      <c r="CF488" s="29"/>
      <c r="CG488" s="29"/>
      <c r="CH488" s="29"/>
      <c r="CI488" s="29"/>
      <c r="CJ488" s="29"/>
      <c r="CK488" s="29"/>
      <c r="CL488" s="29"/>
      <c r="CM488" s="29"/>
      <c r="CN488" s="29"/>
      <c r="CO488" s="29"/>
      <c r="CP488" s="29"/>
      <c r="CQ488" s="29"/>
      <c r="CR488" s="29"/>
      <c r="CS488" s="29"/>
      <c r="CT488" s="29"/>
      <c r="CU488" s="29"/>
      <c r="CV488" s="29"/>
      <c r="CW488" s="29"/>
      <c r="CX488" s="29"/>
      <c r="CY488" s="29"/>
      <c r="CZ488" s="29"/>
      <c r="DA488" s="29"/>
    </row>
    <row r="489" spans="6:105">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c r="AX489" s="29"/>
      <c r="AY489" s="29"/>
      <c r="AZ489" s="29"/>
      <c r="BA489" s="29"/>
      <c r="BB489" s="29"/>
      <c r="BC489" s="29"/>
      <c r="BD489" s="29"/>
      <c r="BE489" s="29"/>
      <c r="BF489" s="29"/>
      <c r="BG489" s="29"/>
      <c r="BH489" s="29"/>
      <c r="BI489" s="29"/>
      <c r="BJ489" s="29"/>
      <c r="BK489" s="29"/>
      <c r="BL489" s="29"/>
      <c r="BM489" s="29"/>
      <c r="BN489" s="29"/>
      <c r="BO489" s="29"/>
      <c r="BP489" s="29"/>
      <c r="BQ489" s="29"/>
      <c r="BR489" s="29"/>
      <c r="BS489" s="29"/>
      <c r="BT489" s="29"/>
      <c r="BU489" s="29"/>
      <c r="BV489" s="29"/>
      <c r="BW489" s="29"/>
      <c r="BX489" s="29"/>
      <c r="BY489" s="29"/>
      <c r="BZ489" s="29"/>
      <c r="CA489" s="29"/>
      <c r="CB489" s="29"/>
      <c r="CC489" s="29"/>
      <c r="CD489" s="29"/>
      <c r="CE489" s="29"/>
      <c r="CF489" s="29"/>
      <c r="CG489" s="29"/>
      <c r="CH489" s="29"/>
      <c r="CI489" s="29"/>
      <c r="CJ489" s="29"/>
      <c r="CK489" s="29"/>
      <c r="CL489" s="29"/>
      <c r="CM489" s="29"/>
      <c r="CN489" s="29"/>
      <c r="CO489" s="29"/>
      <c r="CP489" s="29"/>
      <c r="CQ489" s="29"/>
      <c r="CR489" s="29"/>
      <c r="CS489" s="29"/>
      <c r="CT489" s="29"/>
      <c r="CU489" s="29"/>
      <c r="CV489" s="29"/>
      <c r="CW489" s="29"/>
      <c r="CX489" s="29"/>
      <c r="CY489" s="29"/>
      <c r="CZ489" s="29"/>
      <c r="DA489" s="29"/>
    </row>
    <row r="490" spans="6:105">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c r="AX490" s="29"/>
      <c r="AY490" s="29"/>
      <c r="AZ490" s="29"/>
      <c r="BA490" s="29"/>
      <c r="BB490" s="29"/>
      <c r="BC490" s="29"/>
      <c r="BD490" s="29"/>
      <c r="BE490" s="29"/>
      <c r="BF490" s="29"/>
      <c r="BG490" s="29"/>
      <c r="BH490" s="29"/>
      <c r="BI490" s="29"/>
      <c r="BJ490" s="29"/>
      <c r="BK490" s="29"/>
      <c r="BL490" s="29"/>
      <c r="BM490" s="29"/>
      <c r="BN490" s="29"/>
      <c r="BO490" s="29"/>
      <c r="BP490" s="29"/>
      <c r="BQ490" s="29"/>
      <c r="BR490" s="29"/>
      <c r="BS490" s="29"/>
      <c r="BT490" s="29"/>
      <c r="BU490" s="29"/>
      <c r="BV490" s="29"/>
      <c r="BW490" s="29"/>
      <c r="BX490" s="29"/>
      <c r="BY490" s="29"/>
      <c r="BZ490" s="29"/>
      <c r="CA490" s="29"/>
      <c r="CB490" s="29"/>
      <c r="CC490" s="29"/>
      <c r="CD490" s="29"/>
      <c r="CE490" s="29"/>
      <c r="CF490" s="29"/>
      <c r="CG490" s="29"/>
      <c r="CH490" s="29"/>
      <c r="CI490" s="29"/>
      <c r="CJ490" s="29"/>
      <c r="CK490" s="29"/>
      <c r="CL490" s="29"/>
      <c r="CM490" s="29"/>
      <c r="CN490" s="29"/>
      <c r="CO490" s="29"/>
      <c r="CP490" s="29"/>
      <c r="CQ490" s="29"/>
      <c r="CR490" s="29"/>
      <c r="CS490" s="29"/>
      <c r="CT490" s="29"/>
      <c r="CU490" s="29"/>
      <c r="CV490" s="29"/>
      <c r="CW490" s="29"/>
      <c r="CX490" s="29"/>
      <c r="CY490" s="29"/>
      <c r="CZ490" s="29"/>
      <c r="DA490" s="29"/>
    </row>
    <row r="491" spans="6:105">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c r="AS491" s="29"/>
      <c r="AT491" s="29"/>
      <c r="AU491" s="29"/>
      <c r="AV491" s="29"/>
      <c r="AW491" s="29"/>
      <c r="AX491" s="29"/>
      <c r="AY491" s="29"/>
      <c r="AZ491" s="29"/>
      <c r="BA491" s="29"/>
      <c r="BB491" s="29"/>
      <c r="BC491" s="29"/>
      <c r="BD491" s="29"/>
      <c r="BE491" s="29"/>
      <c r="BF491" s="29"/>
      <c r="BG491" s="29"/>
      <c r="BH491" s="29"/>
      <c r="BI491" s="29"/>
      <c r="BJ491" s="29"/>
      <c r="BK491" s="29"/>
      <c r="BL491" s="29"/>
      <c r="BM491" s="29"/>
      <c r="BN491" s="29"/>
      <c r="BO491" s="29"/>
      <c r="BP491" s="29"/>
      <c r="BQ491" s="29"/>
      <c r="BR491" s="29"/>
      <c r="BS491" s="29"/>
      <c r="BT491" s="29"/>
      <c r="BU491" s="29"/>
      <c r="BV491" s="29"/>
      <c r="BW491" s="29"/>
      <c r="BX491" s="29"/>
      <c r="BY491" s="29"/>
      <c r="BZ491" s="29"/>
      <c r="CA491" s="29"/>
      <c r="CB491" s="29"/>
      <c r="CC491" s="29"/>
      <c r="CD491" s="29"/>
      <c r="CE491" s="29"/>
      <c r="CF491" s="29"/>
      <c r="CG491" s="29"/>
      <c r="CH491" s="29"/>
      <c r="CI491" s="29"/>
      <c r="CJ491" s="29"/>
      <c r="CK491" s="29"/>
      <c r="CL491" s="29"/>
      <c r="CM491" s="29"/>
      <c r="CN491" s="29"/>
      <c r="CO491" s="29"/>
      <c r="CP491" s="29"/>
      <c r="CQ491" s="29"/>
      <c r="CR491" s="29"/>
      <c r="CS491" s="29"/>
      <c r="CT491" s="29"/>
      <c r="CU491" s="29"/>
      <c r="CV491" s="29"/>
      <c r="CW491" s="29"/>
      <c r="CX491" s="29"/>
      <c r="CY491" s="29"/>
      <c r="CZ491" s="29"/>
      <c r="DA491" s="29"/>
    </row>
    <row r="492" spans="6:105">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c r="AS492" s="29"/>
      <c r="AT492" s="29"/>
      <c r="AU492" s="29"/>
      <c r="AV492" s="29"/>
      <c r="AW492" s="29"/>
      <c r="AX492" s="29"/>
      <c r="AY492" s="29"/>
      <c r="AZ492" s="29"/>
      <c r="BA492" s="29"/>
      <c r="BB492" s="29"/>
      <c r="BC492" s="29"/>
      <c r="BD492" s="29"/>
      <c r="BE492" s="29"/>
      <c r="BF492" s="29"/>
      <c r="BG492" s="29"/>
      <c r="BH492" s="29"/>
      <c r="BI492" s="29"/>
      <c r="BJ492" s="29"/>
      <c r="BK492" s="29"/>
      <c r="BL492" s="29"/>
      <c r="BM492" s="29"/>
      <c r="BN492" s="29"/>
      <c r="BO492" s="29"/>
      <c r="BP492" s="29"/>
      <c r="BQ492" s="29"/>
      <c r="BR492" s="29"/>
      <c r="BS492" s="29"/>
      <c r="BT492" s="29"/>
      <c r="BU492" s="29"/>
      <c r="BV492" s="29"/>
      <c r="BW492" s="29"/>
      <c r="BX492" s="29"/>
      <c r="BY492" s="29"/>
      <c r="BZ492" s="29"/>
      <c r="CA492" s="29"/>
      <c r="CB492" s="29"/>
      <c r="CC492" s="29"/>
      <c r="CD492" s="29"/>
      <c r="CE492" s="29"/>
      <c r="CF492" s="29"/>
      <c r="CG492" s="29"/>
      <c r="CH492" s="29"/>
      <c r="CI492" s="29"/>
      <c r="CJ492" s="29"/>
      <c r="CK492" s="29"/>
      <c r="CL492" s="29"/>
      <c r="CM492" s="29"/>
      <c r="CN492" s="29"/>
      <c r="CO492" s="29"/>
      <c r="CP492" s="29"/>
      <c r="CQ492" s="29"/>
      <c r="CR492" s="29"/>
      <c r="CS492" s="29"/>
      <c r="CT492" s="29"/>
      <c r="CU492" s="29"/>
      <c r="CV492" s="29"/>
      <c r="CW492" s="29"/>
      <c r="CX492" s="29"/>
      <c r="CY492" s="29"/>
      <c r="CZ492" s="29"/>
      <c r="DA492" s="29"/>
    </row>
    <row r="493" spans="6:105">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c r="AS493" s="29"/>
      <c r="AT493" s="29"/>
      <c r="AU493" s="29"/>
      <c r="AV493" s="29"/>
      <c r="AW493" s="29"/>
      <c r="AX493" s="29"/>
      <c r="AY493" s="29"/>
      <c r="AZ493" s="29"/>
      <c r="BA493" s="29"/>
      <c r="BB493" s="29"/>
      <c r="BC493" s="29"/>
      <c r="BD493" s="29"/>
      <c r="BE493" s="29"/>
      <c r="BF493" s="29"/>
      <c r="BG493" s="29"/>
      <c r="BH493" s="29"/>
      <c r="BI493" s="29"/>
      <c r="BJ493" s="29"/>
      <c r="BK493" s="29"/>
      <c r="BL493" s="29"/>
      <c r="BM493" s="29"/>
      <c r="BN493" s="29"/>
      <c r="BO493" s="29"/>
      <c r="BP493" s="29"/>
      <c r="BQ493" s="29"/>
      <c r="BR493" s="29"/>
      <c r="BS493" s="29"/>
      <c r="BT493" s="29"/>
      <c r="BU493" s="29"/>
      <c r="BV493" s="29"/>
      <c r="BW493" s="29"/>
      <c r="BX493" s="29"/>
      <c r="BY493" s="29"/>
      <c r="BZ493" s="29"/>
      <c r="CA493" s="29"/>
      <c r="CB493" s="29"/>
      <c r="CC493" s="29"/>
      <c r="CD493" s="29"/>
      <c r="CE493" s="29"/>
      <c r="CF493" s="29"/>
      <c r="CG493" s="29"/>
      <c r="CH493" s="29"/>
      <c r="CI493" s="29"/>
      <c r="CJ493" s="29"/>
      <c r="CK493" s="29"/>
      <c r="CL493" s="29"/>
      <c r="CM493" s="29"/>
      <c r="CN493" s="29"/>
      <c r="CO493" s="29"/>
      <c r="CP493" s="29"/>
      <c r="CQ493" s="29"/>
      <c r="CR493" s="29"/>
      <c r="CS493" s="29"/>
      <c r="CT493" s="29"/>
      <c r="CU493" s="29"/>
      <c r="CV493" s="29"/>
      <c r="CW493" s="29"/>
      <c r="CX493" s="29"/>
      <c r="CY493" s="29"/>
      <c r="CZ493" s="29"/>
      <c r="DA493" s="29"/>
    </row>
    <row r="494" spans="6:105">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c r="AS494" s="29"/>
      <c r="AT494" s="29"/>
      <c r="AU494" s="29"/>
      <c r="AV494" s="29"/>
      <c r="AW494" s="29"/>
      <c r="AX494" s="29"/>
      <c r="AY494" s="29"/>
      <c r="AZ494" s="29"/>
      <c r="BA494" s="29"/>
      <c r="BB494" s="29"/>
      <c r="BC494" s="29"/>
      <c r="BD494" s="29"/>
      <c r="BE494" s="29"/>
      <c r="BF494" s="29"/>
      <c r="BG494" s="29"/>
      <c r="BH494" s="29"/>
      <c r="BI494" s="29"/>
      <c r="BJ494" s="29"/>
      <c r="BK494" s="29"/>
      <c r="BL494" s="29"/>
      <c r="BM494" s="29"/>
      <c r="BN494" s="29"/>
      <c r="BO494" s="29"/>
      <c r="BP494" s="29"/>
      <c r="BQ494" s="29"/>
      <c r="BR494" s="29"/>
      <c r="BS494" s="29"/>
      <c r="BT494" s="29"/>
      <c r="BU494" s="29"/>
      <c r="BV494" s="29"/>
      <c r="BW494" s="29"/>
      <c r="BX494" s="29"/>
      <c r="BY494" s="29"/>
      <c r="BZ494" s="29"/>
      <c r="CA494" s="29"/>
      <c r="CB494" s="29"/>
      <c r="CC494" s="29"/>
      <c r="CD494" s="29"/>
      <c r="CE494" s="29"/>
      <c r="CF494" s="29"/>
      <c r="CG494" s="29"/>
      <c r="CH494" s="29"/>
      <c r="CI494" s="29"/>
      <c r="CJ494" s="29"/>
      <c r="CK494" s="29"/>
      <c r="CL494" s="29"/>
      <c r="CM494" s="29"/>
      <c r="CN494" s="29"/>
      <c r="CO494" s="29"/>
      <c r="CP494" s="29"/>
      <c r="CQ494" s="29"/>
      <c r="CR494" s="29"/>
      <c r="CS494" s="29"/>
      <c r="CT494" s="29"/>
      <c r="CU494" s="29"/>
      <c r="CV494" s="29"/>
      <c r="CW494" s="29"/>
      <c r="CX494" s="29"/>
      <c r="CY494" s="29"/>
      <c r="CZ494" s="29"/>
      <c r="DA494" s="29"/>
    </row>
    <row r="495" spans="6:105">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c r="AX495" s="29"/>
      <c r="AY495" s="29"/>
      <c r="AZ495" s="29"/>
      <c r="BA495" s="29"/>
      <c r="BB495" s="29"/>
      <c r="BC495" s="29"/>
      <c r="BD495" s="29"/>
      <c r="BE495" s="29"/>
      <c r="BF495" s="29"/>
      <c r="BG495" s="29"/>
      <c r="BH495" s="29"/>
      <c r="BI495" s="29"/>
      <c r="BJ495" s="29"/>
      <c r="BK495" s="29"/>
      <c r="BL495" s="29"/>
      <c r="BM495" s="29"/>
      <c r="BN495" s="29"/>
      <c r="BO495" s="29"/>
      <c r="BP495" s="29"/>
      <c r="BQ495" s="29"/>
      <c r="BR495" s="29"/>
      <c r="BS495" s="29"/>
      <c r="BT495" s="29"/>
      <c r="BU495" s="29"/>
      <c r="BV495" s="29"/>
      <c r="BW495" s="29"/>
      <c r="BX495" s="29"/>
      <c r="BY495" s="29"/>
      <c r="BZ495" s="29"/>
      <c r="CA495" s="29"/>
      <c r="CB495" s="29"/>
      <c r="CC495" s="29"/>
      <c r="CD495" s="29"/>
      <c r="CE495" s="29"/>
      <c r="CF495" s="29"/>
      <c r="CG495" s="29"/>
      <c r="CH495" s="29"/>
      <c r="CI495" s="29"/>
      <c r="CJ495" s="29"/>
      <c r="CK495" s="29"/>
      <c r="CL495" s="29"/>
      <c r="CM495" s="29"/>
      <c r="CN495" s="29"/>
      <c r="CO495" s="29"/>
      <c r="CP495" s="29"/>
      <c r="CQ495" s="29"/>
      <c r="CR495" s="29"/>
      <c r="CS495" s="29"/>
      <c r="CT495" s="29"/>
      <c r="CU495" s="29"/>
      <c r="CV495" s="29"/>
      <c r="CW495" s="29"/>
      <c r="CX495" s="29"/>
      <c r="CY495" s="29"/>
      <c r="CZ495" s="29"/>
      <c r="DA495" s="29"/>
    </row>
    <row r="496" spans="6:105">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c r="AX496" s="29"/>
      <c r="AY496" s="29"/>
      <c r="AZ496" s="29"/>
      <c r="BA496" s="29"/>
      <c r="BB496" s="29"/>
      <c r="BC496" s="29"/>
      <c r="BD496" s="29"/>
      <c r="BE496" s="29"/>
      <c r="BF496" s="29"/>
      <c r="BG496" s="29"/>
      <c r="BH496" s="29"/>
      <c r="BI496" s="29"/>
      <c r="BJ496" s="29"/>
      <c r="BK496" s="29"/>
      <c r="BL496" s="29"/>
      <c r="BM496" s="29"/>
      <c r="BN496" s="29"/>
      <c r="BO496" s="29"/>
      <c r="BP496" s="29"/>
      <c r="BQ496" s="29"/>
      <c r="BR496" s="29"/>
      <c r="BS496" s="29"/>
      <c r="BT496" s="29"/>
      <c r="BU496" s="29"/>
      <c r="BV496" s="29"/>
      <c r="BW496" s="29"/>
      <c r="BX496" s="29"/>
      <c r="BY496" s="29"/>
      <c r="BZ496" s="29"/>
      <c r="CA496" s="29"/>
      <c r="CB496" s="29"/>
      <c r="CC496" s="29"/>
      <c r="CD496" s="29"/>
      <c r="CE496" s="29"/>
      <c r="CF496" s="29"/>
      <c r="CG496" s="29"/>
      <c r="CH496" s="29"/>
      <c r="CI496" s="29"/>
      <c r="CJ496" s="29"/>
      <c r="CK496" s="29"/>
      <c r="CL496" s="29"/>
      <c r="CM496" s="29"/>
      <c r="CN496" s="29"/>
      <c r="CO496" s="29"/>
      <c r="CP496" s="29"/>
      <c r="CQ496" s="29"/>
      <c r="CR496" s="29"/>
      <c r="CS496" s="29"/>
      <c r="CT496" s="29"/>
      <c r="CU496" s="29"/>
      <c r="CV496" s="29"/>
      <c r="CW496" s="29"/>
      <c r="CX496" s="29"/>
      <c r="CY496" s="29"/>
      <c r="CZ496" s="29"/>
      <c r="DA496" s="29"/>
    </row>
    <row r="497" spans="6:105">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c r="AS497" s="29"/>
      <c r="AT497" s="29"/>
      <c r="AU497" s="29"/>
      <c r="AV497" s="29"/>
      <c r="AW497" s="29"/>
      <c r="AX497" s="29"/>
      <c r="AY497" s="29"/>
      <c r="AZ497" s="29"/>
      <c r="BA497" s="29"/>
      <c r="BB497" s="29"/>
      <c r="BC497" s="29"/>
      <c r="BD497" s="29"/>
      <c r="BE497" s="29"/>
      <c r="BF497" s="29"/>
      <c r="BG497" s="29"/>
      <c r="BH497" s="29"/>
      <c r="BI497" s="29"/>
      <c r="BJ497" s="29"/>
      <c r="BK497" s="29"/>
      <c r="BL497" s="29"/>
      <c r="BM497" s="29"/>
      <c r="BN497" s="29"/>
      <c r="BO497" s="29"/>
      <c r="BP497" s="29"/>
      <c r="BQ497" s="29"/>
      <c r="BR497" s="29"/>
      <c r="BS497" s="29"/>
      <c r="BT497" s="29"/>
      <c r="BU497" s="29"/>
      <c r="BV497" s="29"/>
      <c r="BW497" s="29"/>
      <c r="BX497" s="29"/>
      <c r="BY497" s="29"/>
      <c r="BZ497" s="29"/>
      <c r="CA497" s="29"/>
      <c r="CB497" s="29"/>
      <c r="CC497" s="29"/>
      <c r="CD497" s="29"/>
      <c r="CE497" s="29"/>
      <c r="CF497" s="29"/>
      <c r="CG497" s="29"/>
      <c r="CH497" s="29"/>
      <c r="CI497" s="29"/>
      <c r="CJ497" s="29"/>
      <c r="CK497" s="29"/>
      <c r="CL497" s="29"/>
      <c r="CM497" s="29"/>
      <c r="CN497" s="29"/>
      <c r="CO497" s="29"/>
      <c r="CP497" s="29"/>
      <c r="CQ497" s="29"/>
      <c r="CR497" s="29"/>
      <c r="CS497" s="29"/>
      <c r="CT497" s="29"/>
      <c r="CU497" s="29"/>
      <c r="CV497" s="29"/>
      <c r="CW497" s="29"/>
      <c r="CX497" s="29"/>
      <c r="CY497" s="29"/>
      <c r="CZ497" s="29"/>
      <c r="DA497" s="29"/>
    </row>
    <row r="498" spans="6:105">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c r="AS498" s="29"/>
      <c r="AT498" s="29"/>
      <c r="AU498" s="29"/>
      <c r="AV498" s="29"/>
      <c r="AW498" s="29"/>
      <c r="AX498" s="29"/>
      <c r="AY498" s="29"/>
      <c r="AZ498" s="29"/>
      <c r="BA498" s="29"/>
      <c r="BB498" s="29"/>
      <c r="BC498" s="29"/>
      <c r="BD498" s="29"/>
      <c r="BE498" s="29"/>
      <c r="BF498" s="29"/>
      <c r="BG498" s="29"/>
      <c r="BH498" s="29"/>
      <c r="BI498" s="29"/>
      <c r="BJ498" s="29"/>
      <c r="BK498" s="29"/>
      <c r="BL498" s="29"/>
      <c r="BM498" s="29"/>
      <c r="BN498" s="29"/>
      <c r="BO498" s="29"/>
      <c r="BP498" s="29"/>
      <c r="BQ498" s="29"/>
      <c r="BR498" s="29"/>
      <c r="BS498" s="29"/>
      <c r="BT498" s="29"/>
      <c r="BU498" s="29"/>
      <c r="BV498" s="29"/>
      <c r="BW498" s="29"/>
      <c r="BX498" s="29"/>
      <c r="BY498" s="29"/>
      <c r="BZ498" s="29"/>
      <c r="CA498" s="29"/>
      <c r="CB498" s="29"/>
      <c r="CC498" s="29"/>
      <c r="CD498" s="29"/>
      <c r="CE498" s="29"/>
      <c r="CF498" s="29"/>
      <c r="CG498" s="29"/>
      <c r="CH498" s="29"/>
      <c r="CI498" s="29"/>
      <c r="CJ498" s="29"/>
      <c r="CK498" s="29"/>
      <c r="CL498" s="29"/>
      <c r="CM498" s="29"/>
      <c r="CN498" s="29"/>
      <c r="CO498" s="29"/>
      <c r="CP498" s="29"/>
      <c r="CQ498" s="29"/>
      <c r="CR498" s="29"/>
      <c r="CS498" s="29"/>
      <c r="CT498" s="29"/>
      <c r="CU498" s="29"/>
      <c r="CV498" s="29"/>
      <c r="CW498" s="29"/>
      <c r="CX498" s="29"/>
      <c r="CY498" s="29"/>
      <c r="CZ498" s="29"/>
      <c r="DA498" s="29"/>
    </row>
    <row r="499" spans="6:105">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c r="AY499" s="29"/>
      <c r="AZ499" s="29"/>
      <c r="BA499" s="29"/>
      <c r="BB499" s="29"/>
      <c r="BC499" s="29"/>
      <c r="BD499" s="29"/>
      <c r="BE499" s="29"/>
      <c r="BF499" s="29"/>
      <c r="BG499" s="29"/>
      <c r="BH499" s="29"/>
      <c r="BI499" s="29"/>
      <c r="BJ499" s="29"/>
      <c r="BK499" s="29"/>
      <c r="BL499" s="29"/>
      <c r="BM499" s="29"/>
      <c r="BN499" s="29"/>
      <c r="BO499" s="29"/>
      <c r="BP499" s="29"/>
      <c r="BQ499" s="29"/>
      <c r="BR499" s="29"/>
      <c r="BS499" s="29"/>
      <c r="BT499" s="29"/>
      <c r="BU499" s="29"/>
      <c r="BV499" s="29"/>
      <c r="BW499" s="29"/>
      <c r="BX499" s="29"/>
      <c r="BY499" s="29"/>
      <c r="BZ499" s="29"/>
      <c r="CA499" s="29"/>
      <c r="CB499" s="29"/>
      <c r="CC499" s="29"/>
      <c r="CD499" s="29"/>
      <c r="CE499" s="29"/>
      <c r="CF499" s="29"/>
      <c r="CG499" s="29"/>
      <c r="CH499" s="29"/>
      <c r="CI499" s="29"/>
      <c r="CJ499" s="29"/>
      <c r="CK499" s="29"/>
      <c r="CL499" s="29"/>
      <c r="CM499" s="29"/>
      <c r="CN499" s="29"/>
      <c r="CO499" s="29"/>
      <c r="CP499" s="29"/>
      <c r="CQ499" s="29"/>
      <c r="CR499" s="29"/>
      <c r="CS499" s="29"/>
      <c r="CT499" s="29"/>
      <c r="CU499" s="29"/>
      <c r="CV499" s="29"/>
      <c r="CW499" s="29"/>
      <c r="CX499" s="29"/>
      <c r="CY499" s="29"/>
      <c r="CZ499" s="29"/>
      <c r="DA499" s="29"/>
    </row>
    <row r="500" spans="6:105">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c r="AY500" s="29"/>
      <c r="AZ500" s="29"/>
      <c r="BA500" s="29"/>
      <c r="BB500" s="29"/>
      <c r="BC500" s="29"/>
      <c r="BD500" s="29"/>
      <c r="BE500" s="29"/>
      <c r="BF500" s="29"/>
      <c r="BG500" s="29"/>
      <c r="BH500" s="29"/>
      <c r="BI500" s="29"/>
      <c r="BJ500" s="29"/>
      <c r="BK500" s="29"/>
      <c r="BL500" s="29"/>
      <c r="BM500" s="29"/>
      <c r="BN500" s="29"/>
      <c r="BO500" s="29"/>
      <c r="BP500" s="29"/>
      <c r="BQ500" s="29"/>
      <c r="BR500" s="29"/>
      <c r="BS500" s="29"/>
      <c r="BT500" s="29"/>
      <c r="BU500" s="29"/>
      <c r="BV500" s="29"/>
      <c r="BW500" s="29"/>
      <c r="BX500" s="29"/>
      <c r="BY500" s="29"/>
      <c r="BZ500" s="29"/>
      <c r="CA500" s="29"/>
      <c r="CB500" s="29"/>
      <c r="CC500" s="29"/>
      <c r="CD500" s="29"/>
      <c r="CE500" s="29"/>
      <c r="CF500" s="29"/>
      <c r="CG500" s="29"/>
      <c r="CH500" s="29"/>
      <c r="CI500" s="29"/>
      <c r="CJ500" s="29"/>
      <c r="CK500" s="29"/>
      <c r="CL500" s="29"/>
      <c r="CM500" s="29"/>
      <c r="CN500" s="29"/>
      <c r="CO500" s="29"/>
      <c r="CP500" s="29"/>
      <c r="CQ500" s="29"/>
      <c r="CR500" s="29"/>
      <c r="CS500" s="29"/>
      <c r="CT500" s="29"/>
      <c r="CU500" s="29"/>
      <c r="CV500" s="29"/>
      <c r="CW500" s="29"/>
      <c r="CX500" s="29"/>
      <c r="CY500" s="29"/>
      <c r="CZ500" s="29"/>
      <c r="DA500" s="29"/>
    </row>
    <row r="501" spans="6:105">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c r="AS501" s="29"/>
      <c r="AT501" s="29"/>
      <c r="AU501" s="29"/>
      <c r="AV501" s="29"/>
      <c r="AW501" s="29"/>
      <c r="AX501" s="29"/>
      <c r="AY501" s="29"/>
      <c r="AZ501" s="29"/>
      <c r="BA501" s="29"/>
      <c r="BB501" s="29"/>
      <c r="BC501" s="29"/>
      <c r="BD501" s="29"/>
      <c r="BE501" s="29"/>
      <c r="BF501" s="29"/>
      <c r="BG501" s="29"/>
      <c r="BH501" s="29"/>
      <c r="BI501" s="29"/>
      <c r="BJ501" s="29"/>
      <c r="BK501" s="29"/>
      <c r="BL501" s="29"/>
      <c r="BM501" s="29"/>
      <c r="BN501" s="29"/>
      <c r="BO501" s="29"/>
      <c r="BP501" s="29"/>
      <c r="BQ501" s="29"/>
      <c r="BR501" s="29"/>
      <c r="BS501" s="29"/>
      <c r="BT501" s="29"/>
      <c r="BU501" s="29"/>
      <c r="BV501" s="29"/>
      <c r="BW501" s="29"/>
      <c r="BX501" s="29"/>
      <c r="BY501" s="29"/>
      <c r="BZ501" s="29"/>
      <c r="CA501" s="29"/>
      <c r="CB501" s="29"/>
      <c r="CC501" s="29"/>
      <c r="CD501" s="29"/>
      <c r="CE501" s="29"/>
      <c r="CF501" s="29"/>
      <c r="CG501" s="29"/>
      <c r="CH501" s="29"/>
      <c r="CI501" s="29"/>
      <c r="CJ501" s="29"/>
      <c r="CK501" s="29"/>
      <c r="CL501" s="29"/>
      <c r="CM501" s="29"/>
      <c r="CN501" s="29"/>
      <c r="CO501" s="29"/>
      <c r="CP501" s="29"/>
      <c r="CQ501" s="29"/>
      <c r="CR501" s="29"/>
      <c r="CS501" s="29"/>
      <c r="CT501" s="29"/>
      <c r="CU501" s="29"/>
      <c r="CV501" s="29"/>
      <c r="CW501" s="29"/>
      <c r="CX501" s="29"/>
      <c r="CY501" s="29"/>
      <c r="CZ501" s="29"/>
      <c r="DA501" s="29"/>
    </row>
    <row r="502" spans="6:105">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c r="AS502" s="29"/>
      <c r="AT502" s="29"/>
      <c r="AU502" s="29"/>
      <c r="AV502" s="29"/>
      <c r="AW502" s="29"/>
      <c r="AX502" s="29"/>
      <c r="AY502" s="29"/>
      <c r="AZ502" s="29"/>
      <c r="BA502" s="29"/>
      <c r="BB502" s="29"/>
      <c r="BC502" s="29"/>
      <c r="BD502" s="29"/>
      <c r="BE502" s="29"/>
      <c r="BF502" s="29"/>
      <c r="BG502" s="29"/>
      <c r="BH502" s="29"/>
      <c r="BI502" s="29"/>
      <c r="BJ502" s="29"/>
      <c r="BK502" s="29"/>
      <c r="BL502" s="29"/>
      <c r="BM502" s="29"/>
      <c r="BN502" s="29"/>
      <c r="BO502" s="29"/>
      <c r="BP502" s="29"/>
      <c r="BQ502" s="29"/>
      <c r="BR502" s="29"/>
      <c r="BS502" s="29"/>
      <c r="BT502" s="29"/>
      <c r="BU502" s="29"/>
      <c r="BV502" s="29"/>
      <c r="BW502" s="29"/>
      <c r="BX502" s="29"/>
      <c r="BY502" s="29"/>
      <c r="BZ502" s="29"/>
      <c r="CA502" s="29"/>
      <c r="CB502" s="29"/>
      <c r="CC502" s="29"/>
      <c r="CD502" s="29"/>
      <c r="CE502" s="29"/>
      <c r="CF502" s="29"/>
      <c r="CG502" s="29"/>
      <c r="CH502" s="29"/>
      <c r="CI502" s="29"/>
      <c r="CJ502" s="29"/>
      <c r="CK502" s="29"/>
      <c r="CL502" s="29"/>
      <c r="CM502" s="29"/>
      <c r="CN502" s="29"/>
      <c r="CO502" s="29"/>
      <c r="CP502" s="29"/>
      <c r="CQ502" s="29"/>
      <c r="CR502" s="29"/>
      <c r="CS502" s="29"/>
      <c r="CT502" s="29"/>
      <c r="CU502" s="29"/>
      <c r="CV502" s="29"/>
      <c r="CW502" s="29"/>
      <c r="CX502" s="29"/>
      <c r="CY502" s="29"/>
      <c r="CZ502" s="29"/>
      <c r="DA502" s="29"/>
    </row>
    <row r="503" spans="6:105">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9"/>
      <c r="BL503" s="29"/>
      <c r="BM503" s="29"/>
      <c r="BN503" s="29"/>
      <c r="BO503" s="29"/>
      <c r="BP503" s="29"/>
      <c r="BQ503" s="29"/>
      <c r="BR503" s="29"/>
      <c r="BS503" s="29"/>
      <c r="BT503" s="29"/>
      <c r="BU503" s="29"/>
      <c r="BV503" s="29"/>
      <c r="BW503" s="29"/>
      <c r="BX503" s="29"/>
      <c r="BY503" s="29"/>
      <c r="BZ503" s="29"/>
      <c r="CA503" s="29"/>
      <c r="CB503" s="29"/>
      <c r="CC503" s="29"/>
      <c r="CD503" s="29"/>
      <c r="CE503" s="29"/>
      <c r="CF503" s="29"/>
      <c r="CG503" s="29"/>
      <c r="CH503" s="29"/>
      <c r="CI503" s="29"/>
      <c r="CJ503" s="29"/>
      <c r="CK503" s="29"/>
      <c r="CL503" s="29"/>
      <c r="CM503" s="29"/>
      <c r="CN503" s="29"/>
      <c r="CO503" s="29"/>
      <c r="CP503" s="29"/>
      <c r="CQ503" s="29"/>
      <c r="CR503" s="29"/>
      <c r="CS503" s="29"/>
      <c r="CT503" s="29"/>
      <c r="CU503" s="29"/>
      <c r="CV503" s="29"/>
      <c r="CW503" s="29"/>
      <c r="CX503" s="29"/>
      <c r="CY503" s="29"/>
      <c r="CZ503" s="29"/>
      <c r="DA503" s="29"/>
    </row>
    <row r="504" spans="6:105">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9"/>
      <c r="BL504" s="29"/>
      <c r="BM504" s="29"/>
      <c r="BN504" s="29"/>
      <c r="BO504" s="29"/>
      <c r="BP504" s="29"/>
      <c r="BQ504" s="29"/>
      <c r="BR504" s="29"/>
      <c r="BS504" s="29"/>
      <c r="BT504" s="29"/>
      <c r="BU504" s="29"/>
      <c r="BV504" s="29"/>
      <c r="BW504" s="29"/>
      <c r="BX504" s="29"/>
      <c r="BY504" s="29"/>
      <c r="BZ504" s="29"/>
      <c r="CA504" s="29"/>
      <c r="CB504" s="29"/>
      <c r="CC504" s="29"/>
      <c r="CD504" s="29"/>
      <c r="CE504" s="29"/>
      <c r="CF504" s="29"/>
      <c r="CG504" s="29"/>
      <c r="CH504" s="29"/>
      <c r="CI504" s="29"/>
      <c r="CJ504" s="29"/>
      <c r="CK504" s="29"/>
      <c r="CL504" s="29"/>
      <c r="CM504" s="29"/>
      <c r="CN504" s="29"/>
      <c r="CO504" s="29"/>
      <c r="CP504" s="29"/>
      <c r="CQ504" s="29"/>
      <c r="CR504" s="29"/>
      <c r="CS504" s="29"/>
      <c r="CT504" s="29"/>
      <c r="CU504" s="29"/>
      <c r="CV504" s="29"/>
      <c r="CW504" s="29"/>
      <c r="CX504" s="29"/>
      <c r="CY504" s="29"/>
      <c r="CZ504" s="29"/>
      <c r="DA504" s="29"/>
    </row>
    <row r="505" spans="6:105">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9"/>
      <c r="BL505" s="29"/>
      <c r="BM505" s="29"/>
      <c r="BN505" s="29"/>
      <c r="BO505" s="29"/>
      <c r="BP505" s="29"/>
      <c r="BQ505" s="29"/>
      <c r="BR505" s="29"/>
      <c r="BS505" s="29"/>
      <c r="BT505" s="29"/>
      <c r="BU505" s="29"/>
      <c r="BV505" s="29"/>
      <c r="BW505" s="29"/>
      <c r="BX505" s="29"/>
      <c r="BY505" s="29"/>
      <c r="BZ505" s="29"/>
      <c r="CA505" s="29"/>
      <c r="CB505" s="29"/>
      <c r="CC505" s="29"/>
      <c r="CD505" s="29"/>
      <c r="CE505" s="29"/>
      <c r="CF505" s="29"/>
      <c r="CG505" s="29"/>
      <c r="CH505" s="29"/>
      <c r="CI505" s="29"/>
      <c r="CJ505" s="29"/>
      <c r="CK505" s="29"/>
      <c r="CL505" s="29"/>
      <c r="CM505" s="29"/>
      <c r="CN505" s="29"/>
      <c r="CO505" s="29"/>
      <c r="CP505" s="29"/>
      <c r="CQ505" s="29"/>
      <c r="CR505" s="29"/>
      <c r="CS505" s="29"/>
      <c r="CT505" s="29"/>
      <c r="CU505" s="29"/>
      <c r="CV505" s="29"/>
      <c r="CW505" s="29"/>
      <c r="CX505" s="29"/>
      <c r="CY505" s="29"/>
      <c r="CZ505" s="29"/>
      <c r="DA505" s="29"/>
    </row>
    <row r="506" spans="6:105">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9"/>
      <c r="BL506" s="29"/>
      <c r="BM506" s="29"/>
      <c r="BN506" s="29"/>
      <c r="BO506" s="29"/>
      <c r="BP506" s="29"/>
      <c r="BQ506" s="29"/>
      <c r="BR506" s="29"/>
      <c r="BS506" s="29"/>
      <c r="BT506" s="29"/>
      <c r="BU506" s="29"/>
      <c r="BV506" s="29"/>
      <c r="BW506" s="29"/>
      <c r="BX506" s="29"/>
      <c r="BY506" s="29"/>
      <c r="BZ506" s="29"/>
      <c r="CA506" s="29"/>
      <c r="CB506" s="29"/>
      <c r="CC506" s="29"/>
      <c r="CD506" s="29"/>
      <c r="CE506" s="29"/>
      <c r="CF506" s="29"/>
      <c r="CG506" s="29"/>
      <c r="CH506" s="29"/>
      <c r="CI506" s="29"/>
      <c r="CJ506" s="29"/>
      <c r="CK506" s="29"/>
      <c r="CL506" s="29"/>
      <c r="CM506" s="29"/>
      <c r="CN506" s="29"/>
      <c r="CO506" s="29"/>
      <c r="CP506" s="29"/>
      <c r="CQ506" s="29"/>
      <c r="CR506" s="29"/>
      <c r="CS506" s="29"/>
      <c r="CT506" s="29"/>
      <c r="CU506" s="29"/>
      <c r="CV506" s="29"/>
      <c r="CW506" s="29"/>
      <c r="CX506" s="29"/>
      <c r="CY506" s="29"/>
      <c r="CZ506" s="29"/>
      <c r="DA506" s="29"/>
    </row>
    <row r="507" spans="6:105">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c r="AS507" s="29"/>
      <c r="AT507" s="29"/>
      <c r="AU507" s="29"/>
      <c r="AV507" s="29"/>
      <c r="AW507" s="29"/>
      <c r="AX507" s="29"/>
      <c r="AY507" s="29"/>
      <c r="AZ507" s="29"/>
      <c r="BA507" s="29"/>
      <c r="BB507" s="29"/>
      <c r="BC507" s="29"/>
      <c r="BD507" s="29"/>
      <c r="BE507" s="29"/>
      <c r="BF507" s="29"/>
      <c r="BG507" s="29"/>
      <c r="BH507" s="29"/>
      <c r="BI507" s="29"/>
      <c r="BJ507" s="29"/>
      <c r="BK507" s="29"/>
      <c r="BL507" s="29"/>
      <c r="BM507" s="29"/>
      <c r="BN507" s="29"/>
      <c r="BO507" s="29"/>
      <c r="BP507" s="29"/>
      <c r="BQ507" s="29"/>
      <c r="BR507" s="29"/>
      <c r="BS507" s="29"/>
      <c r="BT507" s="29"/>
      <c r="BU507" s="29"/>
      <c r="BV507" s="29"/>
      <c r="BW507" s="29"/>
      <c r="BX507" s="29"/>
      <c r="BY507" s="29"/>
      <c r="BZ507" s="29"/>
      <c r="CA507" s="29"/>
      <c r="CB507" s="29"/>
      <c r="CC507" s="29"/>
      <c r="CD507" s="29"/>
      <c r="CE507" s="29"/>
      <c r="CF507" s="29"/>
      <c r="CG507" s="29"/>
      <c r="CH507" s="29"/>
      <c r="CI507" s="29"/>
      <c r="CJ507" s="29"/>
      <c r="CK507" s="29"/>
      <c r="CL507" s="29"/>
      <c r="CM507" s="29"/>
      <c r="CN507" s="29"/>
      <c r="CO507" s="29"/>
      <c r="CP507" s="29"/>
      <c r="CQ507" s="29"/>
      <c r="CR507" s="29"/>
      <c r="CS507" s="29"/>
      <c r="CT507" s="29"/>
      <c r="CU507" s="29"/>
      <c r="CV507" s="29"/>
      <c r="CW507" s="29"/>
      <c r="CX507" s="29"/>
      <c r="CY507" s="29"/>
      <c r="CZ507" s="29"/>
      <c r="DA507" s="29"/>
    </row>
    <row r="508" spans="6:105">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c r="AS508" s="29"/>
      <c r="AT508" s="29"/>
      <c r="AU508" s="29"/>
      <c r="AV508" s="29"/>
      <c r="AW508" s="29"/>
      <c r="AX508" s="29"/>
      <c r="AY508" s="29"/>
      <c r="AZ508" s="29"/>
      <c r="BA508" s="29"/>
      <c r="BB508" s="29"/>
      <c r="BC508" s="29"/>
      <c r="BD508" s="29"/>
      <c r="BE508" s="29"/>
      <c r="BF508" s="29"/>
      <c r="BG508" s="29"/>
      <c r="BH508" s="29"/>
      <c r="BI508" s="29"/>
      <c r="BJ508" s="29"/>
      <c r="BK508" s="29"/>
      <c r="BL508" s="29"/>
      <c r="BM508" s="29"/>
      <c r="BN508" s="29"/>
      <c r="BO508" s="29"/>
      <c r="BP508" s="29"/>
      <c r="BQ508" s="29"/>
      <c r="BR508" s="29"/>
      <c r="BS508" s="29"/>
      <c r="BT508" s="29"/>
      <c r="BU508" s="29"/>
      <c r="BV508" s="29"/>
      <c r="BW508" s="29"/>
      <c r="BX508" s="29"/>
      <c r="BY508" s="29"/>
      <c r="BZ508" s="29"/>
      <c r="CA508" s="29"/>
      <c r="CB508" s="29"/>
      <c r="CC508" s="29"/>
      <c r="CD508" s="29"/>
      <c r="CE508" s="29"/>
      <c r="CF508" s="29"/>
      <c r="CG508" s="29"/>
      <c r="CH508" s="29"/>
      <c r="CI508" s="29"/>
      <c r="CJ508" s="29"/>
      <c r="CK508" s="29"/>
      <c r="CL508" s="29"/>
      <c r="CM508" s="29"/>
      <c r="CN508" s="29"/>
      <c r="CO508" s="29"/>
      <c r="CP508" s="29"/>
      <c r="CQ508" s="29"/>
      <c r="CR508" s="29"/>
      <c r="CS508" s="29"/>
      <c r="CT508" s="29"/>
      <c r="CU508" s="29"/>
      <c r="CV508" s="29"/>
      <c r="CW508" s="29"/>
      <c r="CX508" s="29"/>
      <c r="CY508" s="29"/>
      <c r="CZ508" s="29"/>
      <c r="DA508" s="29"/>
    </row>
    <row r="509" spans="6:105">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c r="AS509" s="29"/>
      <c r="AT509" s="29"/>
      <c r="AU509" s="29"/>
      <c r="AV509" s="29"/>
      <c r="AW509" s="29"/>
      <c r="AX509" s="29"/>
      <c r="AY509" s="29"/>
      <c r="AZ509" s="29"/>
      <c r="BA509" s="29"/>
      <c r="BB509" s="29"/>
      <c r="BC509" s="29"/>
      <c r="BD509" s="29"/>
      <c r="BE509" s="29"/>
      <c r="BF509" s="29"/>
      <c r="BG509" s="29"/>
      <c r="BH509" s="29"/>
      <c r="BI509" s="29"/>
      <c r="BJ509" s="29"/>
      <c r="BK509" s="29"/>
      <c r="BL509" s="29"/>
      <c r="BM509" s="29"/>
      <c r="BN509" s="29"/>
      <c r="BO509" s="29"/>
      <c r="BP509" s="29"/>
      <c r="BQ509" s="29"/>
      <c r="BR509" s="29"/>
      <c r="BS509" s="29"/>
      <c r="BT509" s="29"/>
      <c r="BU509" s="29"/>
      <c r="BV509" s="29"/>
      <c r="BW509" s="29"/>
      <c r="BX509" s="29"/>
      <c r="BY509" s="29"/>
      <c r="BZ509" s="29"/>
      <c r="CA509" s="29"/>
      <c r="CB509" s="29"/>
      <c r="CC509" s="29"/>
      <c r="CD509" s="29"/>
      <c r="CE509" s="29"/>
      <c r="CF509" s="29"/>
      <c r="CG509" s="29"/>
      <c r="CH509" s="29"/>
      <c r="CI509" s="29"/>
      <c r="CJ509" s="29"/>
      <c r="CK509" s="29"/>
      <c r="CL509" s="29"/>
      <c r="CM509" s="29"/>
      <c r="CN509" s="29"/>
      <c r="CO509" s="29"/>
      <c r="CP509" s="29"/>
      <c r="CQ509" s="29"/>
      <c r="CR509" s="29"/>
      <c r="CS509" s="29"/>
      <c r="CT509" s="29"/>
      <c r="CU509" s="29"/>
      <c r="CV509" s="29"/>
      <c r="CW509" s="29"/>
      <c r="CX509" s="29"/>
      <c r="CY509" s="29"/>
      <c r="CZ509" s="29"/>
      <c r="DA509" s="29"/>
    </row>
    <row r="510" spans="6:105">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c r="AS510" s="29"/>
      <c r="AT510" s="29"/>
      <c r="AU510" s="29"/>
      <c r="AV510" s="29"/>
      <c r="AW510" s="29"/>
      <c r="AX510" s="29"/>
      <c r="AY510" s="29"/>
      <c r="AZ510" s="29"/>
      <c r="BA510" s="29"/>
      <c r="BB510" s="29"/>
      <c r="BC510" s="29"/>
      <c r="BD510" s="29"/>
      <c r="BE510" s="29"/>
      <c r="BF510" s="29"/>
      <c r="BG510" s="29"/>
      <c r="BH510" s="29"/>
      <c r="BI510" s="29"/>
      <c r="BJ510" s="29"/>
      <c r="BK510" s="29"/>
      <c r="BL510" s="29"/>
      <c r="BM510" s="29"/>
      <c r="BN510" s="29"/>
      <c r="BO510" s="29"/>
      <c r="BP510" s="29"/>
      <c r="BQ510" s="29"/>
      <c r="BR510" s="29"/>
      <c r="BS510" s="29"/>
      <c r="BT510" s="29"/>
      <c r="BU510" s="29"/>
      <c r="BV510" s="29"/>
      <c r="BW510" s="29"/>
      <c r="BX510" s="29"/>
      <c r="BY510" s="29"/>
      <c r="BZ510" s="29"/>
      <c r="CA510" s="29"/>
      <c r="CB510" s="29"/>
      <c r="CC510" s="29"/>
      <c r="CD510" s="29"/>
      <c r="CE510" s="29"/>
      <c r="CF510" s="29"/>
      <c r="CG510" s="29"/>
      <c r="CH510" s="29"/>
      <c r="CI510" s="29"/>
      <c r="CJ510" s="29"/>
      <c r="CK510" s="29"/>
      <c r="CL510" s="29"/>
      <c r="CM510" s="29"/>
      <c r="CN510" s="29"/>
      <c r="CO510" s="29"/>
      <c r="CP510" s="29"/>
      <c r="CQ510" s="29"/>
      <c r="CR510" s="29"/>
      <c r="CS510" s="29"/>
      <c r="CT510" s="29"/>
      <c r="CU510" s="29"/>
      <c r="CV510" s="29"/>
      <c r="CW510" s="29"/>
      <c r="CX510" s="29"/>
      <c r="CY510" s="29"/>
      <c r="CZ510" s="29"/>
      <c r="DA510" s="29"/>
    </row>
    <row r="511" spans="6:105">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c r="AS511" s="29"/>
      <c r="AT511" s="29"/>
      <c r="AU511" s="29"/>
      <c r="AV511" s="29"/>
      <c r="AW511" s="29"/>
      <c r="AX511" s="29"/>
      <c r="AY511" s="29"/>
      <c r="AZ511" s="29"/>
      <c r="BA511" s="29"/>
      <c r="BB511" s="29"/>
      <c r="BC511" s="29"/>
      <c r="BD511" s="29"/>
      <c r="BE511" s="29"/>
      <c r="BF511" s="29"/>
      <c r="BG511" s="29"/>
      <c r="BH511" s="29"/>
      <c r="BI511" s="29"/>
      <c r="BJ511" s="29"/>
      <c r="BK511" s="29"/>
      <c r="BL511" s="29"/>
      <c r="BM511" s="29"/>
      <c r="BN511" s="29"/>
      <c r="BO511" s="29"/>
      <c r="BP511" s="29"/>
      <c r="BQ511" s="29"/>
      <c r="BR511" s="29"/>
      <c r="BS511" s="29"/>
      <c r="BT511" s="29"/>
      <c r="BU511" s="29"/>
      <c r="BV511" s="29"/>
      <c r="BW511" s="29"/>
      <c r="BX511" s="29"/>
      <c r="BY511" s="29"/>
      <c r="BZ511" s="29"/>
      <c r="CA511" s="29"/>
      <c r="CB511" s="29"/>
      <c r="CC511" s="29"/>
      <c r="CD511" s="29"/>
      <c r="CE511" s="29"/>
      <c r="CF511" s="29"/>
      <c r="CG511" s="29"/>
      <c r="CH511" s="29"/>
      <c r="CI511" s="29"/>
      <c r="CJ511" s="29"/>
      <c r="CK511" s="29"/>
      <c r="CL511" s="29"/>
      <c r="CM511" s="29"/>
      <c r="CN511" s="29"/>
      <c r="CO511" s="29"/>
      <c r="CP511" s="29"/>
      <c r="CQ511" s="29"/>
      <c r="CR511" s="29"/>
      <c r="CS511" s="29"/>
      <c r="CT511" s="29"/>
      <c r="CU511" s="29"/>
      <c r="CV511" s="29"/>
      <c r="CW511" s="29"/>
      <c r="CX511" s="29"/>
      <c r="CY511" s="29"/>
      <c r="CZ511" s="29"/>
      <c r="DA511" s="29"/>
    </row>
    <row r="512" spans="6:105">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c r="AS512" s="29"/>
      <c r="AT512" s="29"/>
      <c r="AU512" s="29"/>
      <c r="AV512" s="29"/>
      <c r="AW512" s="29"/>
      <c r="AX512" s="29"/>
      <c r="AY512" s="29"/>
      <c r="AZ512" s="29"/>
      <c r="BA512" s="29"/>
      <c r="BB512" s="29"/>
      <c r="BC512" s="29"/>
      <c r="BD512" s="29"/>
      <c r="BE512" s="29"/>
      <c r="BF512" s="29"/>
      <c r="BG512" s="29"/>
      <c r="BH512" s="29"/>
      <c r="BI512" s="29"/>
      <c r="BJ512" s="29"/>
      <c r="BK512" s="29"/>
      <c r="BL512" s="29"/>
      <c r="BM512" s="29"/>
      <c r="BN512" s="29"/>
      <c r="BO512" s="29"/>
      <c r="BP512" s="29"/>
      <c r="BQ512" s="29"/>
      <c r="BR512" s="29"/>
      <c r="BS512" s="29"/>
      <c r="BT512" s="29"/>
      <c r="BU512" s="29"/>
      <c r="BV512" s="29"/>
      <c r="BW512" s="29"/>
      <c r="BX512" s="29"/>
      <c r="BY512" s="29"/>
      <c r="BZ512" s="29"/>
      <c r="CA512" s="29"/>
      <c r="CB512" s="29"/>
      <c r="CC512" s="29"/>
      <c r="CD512" s="29"/>
      <c r="CE512" s="29"/>
      <c r="CF512" s="29"/>
      <c r="CG512" s="29"/>
      <c r="CH512" s="29"/>
      <c r="CI512" s="29"/>
      <c r="CJ512" s="29"/>
      <c r="CK512" s="29"/>
      <c r="CL512" s="29"/>
      <c r="CM512" s="29"/>
      <c r="CN512" s="29"/>
      <c r="CO512" s="29"/>
      <c r="CP512" s="29"/>
      <c r="CQ512" s="29"/>
      <c r="CR512" s="29"/>
      <c r="CS512" s="29"/>
      <c r="CT512" s="29"/>
      <c r="CU512" s="29"/>
      <c r="CV512" s="29"/>
      <c r="CW512" s="29"/>
      <c r="CX512" s="29"/>
      <c r="CY512" s="29"/>
      <c r="CZ512" s="29"/>
      <c r="DA512" s="29"/>
    </row>
    <row r="513" spans="6:105">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c r="AS513" s="29"/>
      <c r="AT513" s="29"/>
      <c r="AU513" s="29"/>
      <c r="AV513" s="29"/>
      <c r="AW513" s="29"/>
      <c r="AX513" s="29"/>
      <c r="AY513" s="29"/>
      <c r="AZ513" s="29"/>
      <c r="BA513" s="29"/>
      <c r="BB513" s="29"/>
      <c r="BC513" s="29"/>
      <c r="BD513" s="29"/>
      <c r="BE513" s="29"/>
      <c r="BF513" s="29"/>
      <c r="BG513" s="29"/>
      <c r="BH513" s="29"/>
      <c r="BI513" s="29"/>
      <c r="BJ513" s="29"/>
      <c r="BK513" s="29"/>
      <c r="BL513" s="29"/>
      <c r="BM513" s="29"/>
      <c r="BN513" s="29"/>
      <c r="BO513" s="29"/>
      <c r="BP513" s="29"/>
      <c r="BQ513" s="29"/>
      <c r="BR513" s="29"/>
      <c r="BS513" s="29"/>
      <c r="BT513" s="29"/>
      <c r="BU513" s="29"/>
      <c r="BV513" s="29"/>
      <c r="BW513" s="29"/>
      <c r="BX513" s="29"/>
      <c r="BY513" s="29"/>
      <c r="BZ513" s="29"/>
      <c r="CA513" s="29"/>
      <c r="CB513" s="29"/>
      <c r="CC513" s="29"/>
      <c r="CD513" s="29"/>
      <c r="CE513" s="29"/>
      <c r="CF513" s="29"/>
      <c r="CG513" s="29"/>
      <c r="CH513" s="29"/>
      <c r="CI513" s="29"/>
      <c r="CJ513" s="29"/>
      <c r="CK513" s="29"/>
      <c r="CL513" s="29"/>
      <c r="CM513" s="29"/>
      <c r="CN513" s="29"/>
      <c r="CO513" s="29"/>
      <c r="CP513" s="29"/>
      <c r="CQ513" s="29"/>
      <c r="CR513" s="29"/>
      <c r="CS513" s="29"/>
      <c r="CT513" s="29"/>
      <c r="CU513" s="29"/>
      <c r="CV513" s="29"/>
      <c r="CW513" s="29"/>
      <c r="CX513" s="29"/>
      <c r="CY513" s="29"/>
      <c r="CZ513" s="29"/>
      <c r="DA513" s="29"/>
    </row>
    <row r="514" spans="6:105">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c r="AS514" s="29"/>
      <c r="AT514" s="29"/>
      <c r="AU514" s="29"/>
      <c r="AV514" s="29"/>
      <c r="AW514" s="29"/>
      <c r="AX514" s="29"/>
      <c r="AY514" s="29"/>
      <c r="AZ514" s="29"/>
      <c r="BA514" s="29"/>
      <c r="BB514" s="29"/>
      <c r="BC514" s="29"/>
      <c r="BD514" s="29"/>
      <c r="BE514" s="29"/>
      <c r="BF514" s="29"/>
      <c r="BG514" s="29"/>
      <c r="BH514" s="29"/>
      <c r="BI514" s="29"/>
      <c r="BJ514" s="29"/>
      <c r="BK514" s="29"/>
      <c r="BL514" s="29"/>
      <c r="BM514" s="29"/>
      <c r="BN514" s="29"/>
      <c r="BO514" s="29"/>
      <c r="BP514" s="29"/>
      <c r="BQ514" s="29"/>
      <c r="BR514" s="29"/>
      <c r="BS514" s="29"/>
      <c r="BT514" s="29"/>
      <c r="BU514" s="29"/>
      <c r="BV514" s="29"/>
      <c r="BW514" s="29"/>
      <c r="BX514" s="29"/>
      <c r="BY514" s="29"/>
      <c r="BZ514" s="29"/>
      <c r="CA514" s="29"/>
      <c r="CB514" s="29"/>
      <c r="CC514" s="29"/>
      <c r="CD514" s="29"/>
      <c r="CE514" s="29"/>
      <c r="CF514" s="29"/>
      <c r="CG514" s="29"/>
      <c r="CH514" s="29"/>
      <c r="CI514" s="29"/>
      <c r="CJ514" s="29"/>
      <c r="CK514" s="29"/>
      <c r="CL514" s="29"/>
      <c r="CM514" s="29"/>
      <c r="CN514" s="29"/>
      <c r="CO514" s="29"/>
      <c r="CP514" s="29"/>
      <c r="CQ514" s="29"/>
      <c r="CR514" s="29"/>
      <c r="CS514" s="29"/>
      <c r="CT514" s="29"/>
      <c r="CU514" s="29"/>
      <c r="CV514" s="29"/>
      <c r="CW514" s="29"/>
      <c r="CX514" s="29"/>
      <c r="CY514" s="29"/>
      <c r="CZ514" s="29"/>
      <c r="DA514" s="29"/>
    </row>
    <row r="515" spans="6:105">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c r="AS515" s="29"/>
      <c r="AT515" s="29"/>
      <c r="AU515" s="29"/>
      <c r="AV515" s="29"/>
      <c r="AW515" s="29"/>
      <c r="AX515" s="29"/>
      <c r="AY515" s="29"/>
      <c r="AZ515" s="29"/>
      <c r="BA515" s="29"/>
      <c r="BB515" s="29"/>
      <c r="BC515" s="29"/>
      <c r="BD515" s="29"/>
      <c r="BE515" s="29"/>
      <c r="BF515" s="29"/>
      <c r="BG515" s="29"/>
      <c r="BH515" s="29"/>
      <c r="BI515" s="29"/>
      <c r="BJ515" s="29"/>
      <c r="BK515" s="29"/>
      <c r="BL515" s="29"/>
      <c r="BM515" s="29"/>
      <c r="BN515" s="29"/>
      <c r="BO515" s="29"/>
      <c r="BP515" s="29"/>
      <c r="BQ515" s="29"/>
      <c r="BR515" s="29"/>
      <c r="BS515" s="29"/>
      <c r="BT515" s="29"/>
      <c r="BU515" s="29"/>
      <c r="BV515" s="29"/>
      <c r="BW515" s="29"/>
      <c r="BX515" s="29"/>
      <c r="BY515" s="29"/>
      <c r="BZ515" s="29"/>
      <c r="CA515" s="29"/>
      <c r="CB515" s="29"/>
      <c r="CC515" s="29"/>
      <c r="CD515" s="29"/>
      <c r="CE515" s="29"/>
      <c r="CF515" s="29"/>
      <c r="CG515" s="29"/>
      <c r="CH515" s="29"/>
      <c r="CI515" s="29"/>
      <c r="CJ515" s="29"/>
      <c r="CK515" s="29"/>
      <c r="CL515" s="29"/>
      <c r="CM515" s="29"/>
      <c r="CN515" s="29"/>
      <c r="CO515" s="29"/>
      <c r="CP515" s="29"/>
      <c r="CQ515" s="29"/>
      <c r="CR515" s="29"/>
      <c r="CS515" s="29"/>
      <c r="CT515" s="29"/>
      <c r="CU515" s="29"/>
      <c r="CV515" s="29"/>
      <c r="CW515" s="29"/>
      <c r="CX515" s="29"/>
      <c r="CY515" s="29"/>
      <c r="CZ515" s="29"/>
      <c r="DA515" s="29"/>
    </row>
    <row r="516" spans="6:105">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c r="AS516" s="29"/>
      <c r="AT516" s="29"/>
      <c r="AU516" s="29"/>
      <c r="AV516" s="29"/>
      <c r="AW516" s="29"/>
      <c r="AX516" s="29"/>
      <c r="AY516" s="29"/>
      <c r="AZ516" s="29"/>
      <c r="BA516" s="29"/>
      <c r="BB516" s="29"/>
      <c r="BC516" s="29"/>
      <c r="BD516" s="29"/>
      <c r="BE516" s="29"/>
      <c r="BF516" s="29"/>
      <c r="BG516" s="29"/>
      <c r="BH516" s="29"/>
      <c r="BI516" s="29"/>
      <c r="BJ516" s="29"/>
      <c r="BK516" s="29"/>
      <c r="BL516" s="29"/>
      <c r="BM516" s="29"/>
      <c r="BN516" s="29"/>
      <c r="BO516" s="29"/>
      <c r="BP516" s="29"/>
      <c r="BQ516" s="29"/>
      <c r="BR516" s="29"/>
      <c r="BS516" s="29"/>
      <c r="BT516" s="29"/>
      <c r="BU516" s="29"/>
      <c r="BV516" s="29"/>
      <c r="BW516" s="29"/>
      <c r="BX516" s="29"/>
      <c r="BY516" s="29"/>
      <c r="BZ516" s="29"/>
      <c r="CA516" s="29"/>
      <c r="CB516" s="29"/>
      <c r="CC516" s="29"/>
      <c r="CD516" s="29"/>
      <c r="CE516" s="29"/>
      <c r="CF516" s="29"/>
      <c r="CG516" s="29"/>
      <c r="CH516" s="29"/>
      <c r="CI516" s="29"/>
      <c r="CJ516" s="29"/>
      <c r="CK516" s="29"/>
      <c r="CL516" s="29"/>
      <c r="CM516" s="29"/>
      <c r="CN516" s="29"/>
      <c r="CO516" s="29"/>
      <c r="CP516" s="29"/>
      <c r="CQ516" s="29"/>
      <c r="CR516" s="29"/>
      <c r="CS516" s="29"/>
      <c r="CT516" s="29"/>
      <c r="CU516" s="29"/>
      <c r="CV516" s="29"/>
      <c r="CW516" s="29"/>
      <c r="CX516" s="29"/>
      <c r="CY516" s="29"/>
      <c r="CZ516" s="29"/>
      <c r="DA516" s="29"/>
    </row>
    <row r="517" spans="6:105">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c r="AS517" s="29"/>
      <c r="AT517" s="29"/>
      <c r="AU517" s="29"/>
      <c r="AV517" s="29"/>
      <c r="AW517" s="29"/>
      <c r="AX517" s="29"/>
      <c r="AY517" s="29"/>
      <c r="AZ517" s="29"/>
      <c r="BA517" s="29"/>
      <c r="BB517" s="29"/>
      <c r="BC517" s="29"/>
      <c r="BD517" s="29"/>
      <c r="BE517" s="29"/>
      <c r="BF517" s="29"/>
      <c r="BG517" s="29"/>
      <c r="BH517" s="29"/>
      <c r="BI517" s="29"/>
      <c r="BJ517" s="29"/>
      <c r="BK517" s="29"/>
      <c r="BL517" s="29"/>
      <c r="BM517" s="29"/>
      <c r="BN517" s="29"/>
      <c r="BO517" s="29"/>
      <c r="BP517" s="29"/>
      <c r="BQ517" s="29"/>
      <c r="BR517" s="29"/>
      <c r="BS517" s="29"/>
      <c r="BT517" s="29"/>
      <c r="BU517" s="29"/>
      <c r="BV517" s="29"/>
      <c r="BW517" s="29"/>
      <c r="BX517" s="29"/>
      <c r="BY517" s="29"/>
      <c r="BZ517" s="29"/>
      <c r="CA517" s="29"/>
      <c r="CB517" s="29"/>
      <c r="CC517" s="29"/>
      <c r="CD517" s="29"/>
      <c r="CE517" s="29"/>
      <c r="CF517" s="29"/>
      <c r="CG517" s="29"/>
      <c r="CH517" s="29"/>
      <c r="CI517" s="29"/>
      <c r="CJ517" s="29"/>
      <c r="CK517" s="29"/>
      <c r="CL517" s="29"/>
      <c r="CM517" s="29"/>
      <c r="CN517" s="29"/>
      <c r="CO517" s="29"/>
      <c r="CP517" s="29"/>
      <c r="CQ517" s="29"/>
      <c r="CR517" s="29"/>
      <c r="CS517" s="29"/>
      <c r="CT517" s="29"/>
      <c r="CU517" s="29"/>
      <c r="CV517" s="29"/>
      <c r="CW517" s="29"/>
      <c r="CX517" s="29"/>
      <c r="CY517" s="29"/>
      <c r="CZ517" s="29"/>
      <c r="DA517" s="29"/>
    </row>
    <row r="518" spans="6:105">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c r="AS518" s="29"/>
      <c r="AT518" s="29"/>
      <c r="AU518" s="29"/>
      <c r="AV518" s="29"/>
      <c r="AW518" s="29"/>
      <c r="AX518" s="29"/>
      <c r="AY518" s="29"/>
      <c r="AZ518" s="29"/>
      <c r="BA518" s="29"/>
      <c r="BB518" s="29"/>
      <c r="BC518" s="29"/>
      <c r="BD518" s="29"/>
      <c r="BE518" s="29"/>
      <c r="BF518" s="29"/>
      <c r="BG518" s="29"/>
      <c r="BH518" s="29"/>
      <c r="BI518" s="29"/>
      <c r="BJ518" s="29"/>
      <c r="BK518" s="29"/>
      <c r="BL518" s="29"/>
      <c r="BM518" s="29"/>
      <c r="BN518" s="29"/>
      <c r="BO518" s="29"/>
      <c r="BP518" s="29"/>
      <c r="BQ518" s="29"/>
      <c r="BR518" s="29"/>
      <c r="BS518" s="29"/>
      <c r="BT518" s="29"/>
      <c r="BU518" s="29"/>
      <c r="BV518" s="29"/>
      <c r="BW518" s="29"/>
      <c r="BX518" s="29"/>
      <c r="BY518" s="29"/>
      <c r="BZ518" s="29"/>
      <c r="CA518" s="29"/>
      <c r="CB518" s="29"/>
      <c r="CC518" s="29"/>
      <c r="CD518" s="29"/>
      <c r="CE518" s="29"/>
      <c r="CF518" s="29"/>
      <c r="CG518" s="29"/>
      <c r="CH518" s="29"/>
      <c r="CI518" s="29"/>
      <c r="CJ518" s="29"/>
      <c r="CK518" s="29"/>
      <c r="CL518" s="29"/>
      <c r="CM518" s="29"/>
      <c r="CN518" s="29"/>
      <c r="CO518" s="29"/>
      <c r="CP518" s="29"/>
      <c r="CQ518" s="29"/>
      <c r="CR518" s="29"/>
      <c r="CS518" s="29"/>
      <c r="CT518" s="29"/>
      <c r="CU518" s="29"/>
      <c r="CV518" s="29"/>
      <c r="CW518" s="29"/>
      <c r="CX518" s="29"/>
      <c r="CY518" s="29"/>
      <c r="CZ518" s="29"/>
      <c r="DA518" s="29"/>
    </row>
    <row r="519" spans="6:105">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c r="AS519" s="29"/>
      <c r="AT519" s="29"/>
      <c r="AU519" s="29"/>
      <c r="AV519" s="29"/>
      <c r="AW519" s="29"/>
      <c r="AX519" s="29"/>
      <c r="AY519" s="29"/>
      <c r="AZ519" s="29"/>
      <c r="BA519" s="29"/>
      <c r="BB519" s="29"/>
      <c r="BC519" s="29"/>
      <c r="BD519" s="29"/>
      <c r="BE519" s="29"/>
      <c r="BF519" s="29"/>
      <c r="BG519" s="29"/>
      <c r="BH519" s="29"/>
      <c r="BI519" s="29"/>
      <c r="BJ519" s="29"/>
      <c r="BK519" s="29"/>
      <c r="BL519" s="29"/>
      <c r="BM519" s="29"/>
      <c r="BN519" s="29"/>
      <c r="BO519" s="29"/>
      <c r="BP519" s="29"/>
      <c r="BQ519" s="29"/>
      <c r="BR519" s="29"/>
      <c r="BS519" s="29"/>
      <c r="BT519" s="29"/>
      <c r="BU519" s="29"/>
      <c r="BV519" s="29"/>
      <c r="BW519" s="29"/>
      <c r="BX519" s="29"/>
      <c r="BY519" s="29"/>
      <c r="BZ519" s="29"/>
      <c r="CA519" s="29"/>
      <c r="CB519" s="29"/>
      <c r="CC519" s="29"/>
      <c r="CD519" s="29"/>
      <c r="CE519" s="29"/>
      <c r="CF519" s="29"/>
      <c r="CG519" s="29"/>
      <c r="CH519" s="29"/>
      <c r="CI519" s="29"/>
      <c r="CJ519" s="29"/>
      <c r="CK519" s="29"/>
      <c r="CL519" s="29"/>
      <c r="CM519" s="29"/>
      <c r="CN519" s="29"/>
      <c r="CO519" s="29"/>
      <c r="CP519" s="29"/>
      <c r="CQ519" s="29"/>
      <c r="CR519" s="29"/>
      <c r="CS519" s="29"/>
      <c r="CT519" s="29"/>
      <c r="CU519" s="29"/>
      <c r="CV519" s="29"/>
      <c r="CW519" s="29"/>
      <c r="CX519" s="29"/>
      <c r="CY519" s="29"/>
      <c r="CZ519" s="29"/>
      <c r="DA519" s="29"/>
    </row>
    <row r="520" spans="6:105">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c r="AS520" s="29"/>
      <c r="AT520" s="29"/>
      <c r="AU520" s="29"/>
      <c r="AV520" s="29"/>
      <c r="AW520" s="29"/>
      <c r="AX520" s="29"/>
      <c r="AY520" s="29"/>
      <c r="AZ520" s="29"/>
      <c r="BA520" s="29"/>
      <c r="BB520" s="29"/>
      <c r="BC520" s="29"/>
      <c r="BD520" s="29"/>
      <c r="BE520" s="29"/>
      <c r="BF520" s="29"/>
      <c r="BG520" s="29"/>
      <c r="BH520" s="29"/>
      <c r="BI520" s="29"/>
      <c r="BJ520" s="29"/>
      <c r="BK520" s="29"/>
      <c r="BL520" s="29"/>
      <c r="BM520" s="29"/>
      <c r="BN520" s="29"/>
      <c r="BO520" s="29"/>
      <c r="BP520" s="29"/>
      <c r="BQ520" s="29"/>
      <c r="BR520" s="29"/>
      <c r="BS520" s="29"/>
      <c r="BT520" s="29"/>
      <c r="BU520" s="29"/>
      <c r="BV520" s="29"/>
      <c r="BW520" s="29"/>
      <c r="BX520" s="29"/>
      <c r="BY520" s="29"/>
      <c r="BZ520" s="29"/>
      <c r="CA520" s="29"/>
      <c r="CB520" s="29"/>
      <c r="CC520" s="29"/>
      <c r="CD520" s="29"/>
      <c r="CE520" s="29"/>
      <c r="CF520" s="29"/>
      <c r="CG520" s="29"/>
      <c r="CH520" s="29"/>
      <c r="CI520" s="29"/>
      <c r="CJ520" s="29"/>
      <c r="CK520" s="29"/>
      <c r="CL520" s="29"/>
      <c r="CM520" s="29"/>
      <c r="CN520" s="29"/>
      <c r="CO520" s="29"/>
      <c r="CP520" s="29"/>
      <c r="CQ520" s="29"/>
      <c r="CR520" s="29"/>
      <c r="CS520" s="29"/>
      <c r="CT520" s="29"/>
      <c r="CU520" s="29"/>
      <c r="CV520" s="29"/>
      <c r="CW520" s="29"/>
      <c r="CX520" s="29"/>
      <c r="CY520" s="29"/>
      <c r="CZ520" s="29"/>
      <c r="DA520" s="29"/>
    </row>
    <row r="521" spans="6:105">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c r="AS521" s="29"/>
      <c r="AT521" s="29"/>
      <c r="AU521" s="29"/>
      <c r="AV521" s="29"/>
      <c r="AW521" s="29"/>
      <c r="AX521" s="29"/>
      <c r="AY521" s="29"/>
      <c r="AZ521" s="29"/>
      <c r="BA521" s="29"/>
      <c r="BB521" s="29"/>
      <c r="BC521" s="29"/>
      <c r="BD521" s="29"/>
      <c r="BE521" s="29"/>
      <c r="BF521" s="29"/>
      <c r="BG521" s="29"/>
      <c r="BH521" s="29"/>
      <c r="BI521" s="29"/>
      <c r="BJ521" s="29"/>
      <c r="BK521" s="29"/>
      <c r="BL521" s="29"/>
      <c r="BM521" s="29"/>
      <c r="BN521" s="29"/>
      <c r="BO521" s="29"/>
      <c r="BP521" s="29"/>
      <c r="BQ521" s="29"/>
      <c r="BR521" s="29"/>
      <c r="BS521" s="29"/>
      <c r="BT521" s="29"/>
      <c r="BU521" s="29"/>
      <c r="BV521" s="29"/>
      <c r="BW521" s="29"/>
      <c r="BX521" s="29"/>
      <c r="BY521" s="29"/>
      <c r="BZ521" s="29"/>
      <c r="CA521" s="29"/>
      <c r="CB521" s="29"/>
      <c r="CC521" s="29"/>
      <c r="CD521" s="29"/>
      <c r="CE521" s="29"/>
      <c r="CF521" s="29"/>
      <c r="CG521" s="29"/>
      <c r="CH521" s="29"/>
      <c r="CI521" s="29"/>
      <c r="CJ521" s="29"/>
      <c r="CK521" s="29"/>
      <c r="CL521" s="29"/>
      <c r="CM521" s="29"/>
      <c r="CN521" s="29"/>
      <c r="CO521" s="29"/>
      <c r="CP521" s="29"/>
      <c r="CQ521" s="29"/>
      <c r="CR521" s="29"/>
      <c r="CS521" s="29"/>
      <c r="CT521" s="29"/>
      <c r="CU521" s="29"/>
      <c r="CV521" s="29"/>
      <c r="CW521" s="29"/>
      <c r="CX521" s="29"/>
      <c r="CY521" s="29"/>
      <c r="CZ521" s="29"/>
      <c r="DA521" s="29"/>
    </row>
    <row r="522" spans="6:105">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c r="AW522" s="29"/>
      <c r="AX522" s="29"/>
      <c r="AY522" s="29"/>
      <c r="AZ522" s="29"/>
      <c r="BA522" s="29"/>
      <c r="BB522" s="29"/>
      <c r="BC522" s="29"/>
      <c r="BD522" s="29"/>
      <c r="BE522" s="29"/>
      <c r="BF522" s="29"/>
      <c r="BG522" s="29"/>
      <c r="BH522" s="29"/>
      <c r="BI522" s="29"/>
      <c r="BJ522" s="29"/>
      <c r="BK522" s="29"/>
      <c r="BL522" s="29"/>
      <c r="BM522" s="29"/>
      <c r="BN522" s="29"/>
      <c r="BO522" s="29"/>
      <c r="BP522" s="29"/>
      <c r="BQ522" s="29"/>
      <c r="BR522" s="29"/>
      <c r="BS522" s="29"/>
      <c r="BT522" s="29"/>
      <c r="BU522" s="29"/>
      <c r="BV522" s="29"/>
      <c r="BW522" s="29"/>
      <c r="BX522" s="29"/>
      <c r="BY522" s="29"/>
      <c r="BZ522" s="29"/>
      <c r="CA522" s="29"/>
      <c r="CB522" s="29"/>
      <c r="CC522" s="29"/>
      <c r="CD522" s="29"/>
      <c r="CE522" s="29"/>
      <c r="CF522" s="29"/>
      <c r="CG522" s="29"/>
      <c r="CH522" s="29"/>
      <c r="CI522" s="29"/>
      <c r="CJ522" s="29"/>
      <c r="CK522" s="29"/>
      <c r="CL522" s="29"/>
      <c r="CM522" s="29"/>
      <c r="CN522" s="29"/>
      <c r="CO522" s="29"/>
      <c r="CP522" s="29"/>
      <c r="CQ522" s="29"/>
      <c r="CR522" s="29"/>
      <c r="CS522" s="29"/>
      <c r="CT522" s="29"/>
      <c r="CU522" s="29"/>
      <c r="CV522" s="29"/>
      <c r="CW522" s="29"/>
      <c r="CX522" s="29"/>
      <c r="CY522" s="29"/>
      <c r="CZ522" s="29"/>
      <c r="DA522" s="29"/>
    </row>
    <row r="523" spans="6:105">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c r="AS523" s="29"/>
      <c r="AT523" s="29"/>
      <c r="AU523" s="29"/>
      <c r="AV523" s="29"/>
      <c r="AW523" s="29"/>
      <c r="AX523" s="29"/>
      <c r="AY523" s="29"/>
      <c r="AZ523" s="29"/>
      <c r="BA523" s="29"/>
      <c r="BB523" s="29"/>
      <c r="BC523" s="29"/>
      <c r="BD523" s="29"/>
      <c r="BE523" s="29"/>
      <c r="BF523" s="29"/>
      <c r="BG523" s="29"/>
      <c r="BH523" s="29"/>
      <c r="BI523" s="29"/>
      <c r="BJ523" s="29"/>
      <c r="BK523" s="29"/>
      <c r="BL523" s="29"/>
      <c r="BM523" s="29"/>
      <c r="BN523" s="29"/>
      <c r="BO523" s="29"/>
      <c r="BP523" s="29"/>
      <c r="BQ523" s="29"/>
      <c r="BR523" s="29"/>
      <c r="BS523" s="29"/>
      <c r="BT523" s="29"/>
      <c r="BU523" s="29"/>
      <c r="BV523" s="29"/>
      <c r="BW523" s="29"/>
      <c r="BX523" s="29"/>
      <c r="BY523" s="29"/>
      <c r="BZ523" s="29"/>
      <c r="CA523" s="29"/>
      <c r="CB523" s="29"/>
      <c r="CC523" s="29"/>
      <c r="CD523" s="29"/>
      <c r="CE523" s="29"/>
      <c r="CF523" s="29"/>
      <c r="CG523" s="29"/>
      <c r="CH523" s="29"/>
      <c r="CI523" s="29"/>
      <c r="CJ523" s="29"/>
      <c r="CK523" s="29"/>
      <c r="CL523" s="29"/>
      <c r="CM523" s="29"/>
      <c r="CN523" s="29"/>
      <c r="CO523" s="29"/>
      <c r="CP523" s="29"/>
      <c r="CQ523" s="29"/>
      <c r="CR523" s="29"/>
      <c r="CS523" s="29"/>
      <c r="CT523" s="29"/>
      <c r="CU523" s="29"/>
      <c r="CV523" s="29"/>
      <c r="CW523" s="29"/>
      <c r="CX523" s="29"/>
      <c r="CY523" s="29"/>
      <c r="CZ523" s="29"/>
      <c r="DA523" s="29"/>
    </row>
    <row r="524" spans="6:105">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c r="AS524" s="29"/>
      <c r="AT524" s="29"/>
      <c r="AU524" s="29"/>
      <c r="AV524" s="29"/>
      <c r="AW524" s="29"/>
      <c r="AX524" s="29"/>
      <c r="AY524" s="29"/>
      <c r="AZ524" s="29"/>
      <c r="BA524" s="29"/>
      <c r="BB524" s="29"/>
      <c r="BC524" s="29"/>
      <c r="BD524" s="29"/>
      <c r="BE524" s="29"/>
      <c r="BF524" s="29"/>
      <c r="BG524" s="29"/>
      <c r="BH524" s="29"/>
      <c r="BI524" s="29"/>
      <c r="BJ524" s="29"/>
      <c r="BK524" s="29"/>
      <c r="BL524" s="29"/>
      <c r="BM524" s="29"/>
      <c r="BN524" s="29"/>
      <c r="BO524" s="29"/>
      <c r="BP524" s="29"/>
      <c r="BQ524" s="29"/>
      <c r="BR524" s="29"/>
      <c r="BS524" s="29"/>
      <c r="BT524" s="29"/>
      <c r="BU524" s="29"/>
      <c r="BV524" s="29"/>
      <c r="BW524" s="29"/>
      <c r="BX524" s="29"/>
      <c r="BY524" s="29"/>
      <c r="BZ524" s="29"/>
      <c r="CA524" s="29"/>
      <c r="CB524" s="29"/>
      <c r="CC524" s="29"/>
      <c r="CD524" s="29"/>
      <c r="CE524" s="29"/>
      <c r="CF524" s="29"/>
      <c r="CG524" s="29"/>
      <c r="CH524" s="29"/>
      <c r="CI524" s="29"/>
      <c r="CJ524" s="29"/>
      <c r="CK524" s="29"/>
      <c r="CL524" s="29"/>
      <c r="CM524" s="29"/>
      <c r="CN524" s="29"/>
      <c r="CO524" s="29"/>
      <c r="CP524" s="29"/>
      <c r="CQ524" s="29"/>
      <c r="CR524" s="29"/>
      <c r="CS524" s="29"/>
      <c r="CT524" s="29"/>
      <c r="CU524" s="29"/>
      <c r="CV524" s="29"/>
      <c r="CW524" s="29"/>
      <c r="CX524" s="29"/>
      <c r="CY524" s="29"/>
      <c r="CZ524" s="29"/>
      <c r="DA524" s="29"/>
    </row>
    <row r="525" spans="6:105">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c r="AX525" s="29"/>
      <c r="AY525" s="29"/>
      <c r="AZ525" s="29"/>
      <c r="BA525" s="29"/>
      <c r="BB525" s="29"/>
      <c r="BC525" s="29"/>
      <c r="BD525" s="29"/>
      <c r="BE525" s="29"/>
      <c r="BF525" s="29"/>
      <c r="BG525" s="29"/>
      <c r="BH525" s="29"/>
      <c r="BI525" s="29"/>
      <c r="BJ525" s="29"/>
      <c r="BK525" s="29"/>
      <c r="BL525" s="29"/>
      <c r="BM525" s="29"/>
      <c r="BN525" s="29"/>
      <c r="BO525" s="29"/>
      <c r="BP525" s="29"/>
      <c r="BQ525" s="29"/>
      <c r="BR525" s="29"/>
      <c r="BS525" s="29"/>
      <c r="BT525" s="29"/>
      <c r="BU525" s="29"/>
      <c r="BV525" s="29"/>
      <c r="BW525" s="29"/>
      <c r="BX525" s="29"/>
      <c r="BY525" s="29"/>
      <c r="BZ525" s="29"/>
      <c r="CA525" s="29"/>
      <c r="CB525" s="29"/>
      <c r="CC525" s="29"/>
      <c r="CD525" s="29"/>
      <c r="CE525" s="29"/>
      <c r="CF525" s="29"/>
      <c r="CG525" s="29"/>
      <c r="CH525" s="29"/>
      <c r="CI525" s="29"/>
      <c r="CJ525" s="29"/>
      <c r="CK525" s="29"/>
      <c r="CL525" s="29"/>
      <c r="CM525" s="29"/>
      <c r="CN525" s="29"/>
      <c r="CO525" s="29"/>
      <c r="CP525" s="29"/>
      <c r="CQ525" s="29"/>
      <c r="CR525" s="29"/>
      <c r="CS525" s="29"/>
      <c r="CT525" s="29"/>
      <c r="CU525" s="29"/>
      <c r="CV525" s="29"/>
      <c r="CW525" s="29"/>
      <c r="CX525" s="29"/>
      <c r="CY525" s="29"/>
      <c r="CZ525" s="29"/>
      <c r="DA525" s="29"/>
    </row>
    <row r="526" spans="6:105">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c r="AX526" s="29"/>
      <c r="AY526" s="29"/>
      <c r="AZ526" s="29"/>
      <c r="BA526" s="29"/>
      <c r="BB526" s="29"/>
      <c r="BC526" s="29"/>
      <c r="BD526" s="29"/>
      <c r="BE526" s="29"/>
      <c r="BF526" s="29"/>
      <c r="BG526" s="29"/>
      <c r="BH526" s="29"/>
      <c r="BI526" s="29"/>
      <c r="BJ526" s="29"/>
      <c r="BK526" s="29"/>
      <c r="BL526" s="29"/>
      <c r="BM526" s="29"/>
      <c r="BN526" s="29"/>
      <c r="BO526" s="29"/>
      <c r="BP526" s="29"/>
      <c r="BQ526" s="29"/>
      <c r="BR526" s="29"/>
      <c r="BS526" s="29"/>
      <c r="BT526" s="29"/>
      <c r="BU526" s="29"/>
      <c r="BV526" s="29"/>
      <c r="BW526" s="29"/>
      <c r="BX526" s="29"/>
      <c r="BY526" s="29"/>
      <c r="BZ526" s="29"/>
      <c r="CA526" s="29"/>
      <c r="CB526" s="29"/>
      <c r="CC526" s="29"/>
      <c r="CD526" s="29"/>
      <c r="CE526" s="29"/>
      <c r="CF526" s="29"/>
      <c r="CG526" s="29"/>
      <c r="CH526" s="29"/>
      <c r="CI526" s="29"/>
      <c r="CJ526" s="29"/>
      <c r="CK526" s="29"/>
      <c r="CL526" s="29"/>
      <c r="CM526" s="29"/>
      <c r="CN526" s="29"/>
      <c r="CO526" s="29"/>
      <c r="CP526" s="29"/>
      <c r="CQ526" s="29"/>
      <c r="CR526" s="29"/>
      <c r="CS526" s="29"/>
      <c r="CT526" s="29"/>
      <c r="CU526" s="29"/>
      <c r="CV526" s="29"/>
      <c r="CW526" s="29"/>
      <c r="CX526" s="29"/>
      <c r="CY526" s="29"/>
      <c r="CZ526" s="29"/>
      <c r="DA526" s="29"/>
    </row>
    <row r="527" spans="6:105">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9"/>
      <c r="BL527" s="29"/>
      <c r="BM527" s="29"/>
      <c r="BN527" s="29"/>
      <c r="BO527" s="29"/>
      <c r="BP527" s="29"/>
      <c r="BQ527" s="29"/>
      <c r="BR527" s="29"/>
      <c r="BS527" s="29"/>
      <c r="BT527" s="29"/>
      <c r="BU527" s="29"/>
      <c r="BV527" s="29"/>
      <c r="BW527" s="29"/>
      <c r="BX527" s="29"/>
      <c r="BY527" s="29"/>
      <c r="BZ527" s="29"/>
      <c r="CA527" s="29"/>
      <c r="CB527" s="29"/>
      <c r="CC527" s="29"/>
      <c r="CD527" s="29"/>
      <c r="CE527" s="29"/>
      <c r="CF527" s="29"/>
      <c r="CG527" s="29"/>
      <c r="CH527" s="29"/>
      <c r="CI527" s="29"/>
      <c r="CJ527" s="29"/>
      <c r="CK527" s="29"/>
      <c r="CL527" s="29"/>
      <c r="CM527" s="29"/>
      <c r="CN527" s="29"/>
      <c r="CO527" s="29"/>
      <c r="CP527" s="29"/>
      <c r="CQ527" s="29"/>
      <c r="CR527" s="29"/>
      <c r="CS527" s="29"/>
      <c r="CT527" s="29"/>
      <c r="CU527" s="29"/>
      <c r="CV527" s="29"/>
      <c r="CW527" s="29"/>
      <c r="CX527" s="29"/>
      <c r="CY527" s="29"/>
      <c r="CZ527" s="29"/>
      <c r="DA527" s="29"/>
    </row>
    <row r="528" spans="6:105">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9"/>
      <c r="BL528" s="29"/>
      <c r="BM528" s="29"/>
      <c r="BN528" s="29"/>
      <c r="BO528" s="29"/>
      <c r="BP528" s="29"/>
      <c r="BQ528" s="29"/>
      <c r="BR528" s="29"/>
      <c r="BS528" s="29"/>
      <c r="BT528" s="29"/>
      <c r="BU528" s="29"/>
      <c r="BV528" s="29"/>
      <c r="BW528" s="29"/>
      <c r="BX528" s="29"/>
      <c r="BY528" s="29"/>
      <c r="BZ528" s="29"/>
      <c r="CA528" s="29"/>
      <c r="CB528" s="29"/>
      <c r="CC528" s="29"/>
      <c r="CD528" s="29"/>
      <c r="CE528" s="29"/>
      <c r="CF528" s="29"/>
      <c r="CG528" s="29"/>
      <c r="CH528" s="29"/>
      <c r="CI528" s="29"/>
      <c r="CJ528" s="29"/>
      <c r="CK528" s="29"/>
      <c r="CL528" s="29"/>
      <c r="CM528" s="29"/>
      <c r="CN528" s="29"/>
      <c r="CO528" s="29"/>
      <c r="CP528" s="29"/>
      <c r="CQ528" s="29"/>
      <c r="CR528" s="29"/>
      <c r="CS528" s="29"/>
      <c r="CT528" s="29"/>
      <c r="CU528" s="29"/>
      <c r="CV528" s="29"/>
      <c r="CW528" s="29"/>
      <c r="CX528" s="29"/>
      <c r="CY528" s="29"/>
      <c r="CZ528" s="29"/>
      <c r="DA528" s="29"/>
    </row>
    <row r="529" spans="6:105">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29"/>
      <c r="AY529" s="29"/>
      <c r="AZ529" s="29"/>
      <c r="BA529" s="29"/>
      <c r="BB529" s="29"/>
      <c r="BC529" s="29"/>
      <c r="BD529" s="29"/>
      <c r="BE529" s="29"/>
      <c r="BF529" s="29"/>
      <c r="BG529" s="29"/>
      <c r="BH529" s="29"/>
      <c r="BI529" s="29"/>
      <c r="BJ529" s="29"/>
      <c r="BK529" s="29"/>
      <c r="BL529" s="29"/>
      <c r="BM529" s="29"/>
      <c r="BN529" s="29"/>
      <c r="BO529" s="29"/>
      <c r="BP529" s="29"/>
      <c r="BQ529" s="29"/>
      <c r="BR529" s="29"/>
      <c r="BS529" s="29"/>
      <c r="BT529" s="29"/>
      <c r="BU529" s="29"/>
      <c r="BV529" s="29"/>
      <c r="BW529" s="29"/>
      <c r="BX529" s="29"/>
      <c r="BY529" s="29"/>
      <c r="BZ529" s="29"/>
      <c r="CA529" s="29"/>
      <c r="CB529" s="29"/>
      <c r="CC529" s="29"/>
      <c r="CD529" s="29"/>
      <c r="CE529" s="29"/>
      <c r="CF529" s="29"/>
      <c r="CG529" s="29"/>
      <c r="CH529" s="29"/>
      <c r="CI529" s="29"/>
      <c r="CJ529" s="29"/>
      <c r="CK529" s="29"/>
      <c r="CL529" s="29"/>
      <c r="CM529" s="29"/>
      <c r="CN529" s="29"/>
      <c r="CO529" s="29"/>
      <c r="CP529" s="29"/>
      <c r="CQ529" s="29"/>
      <c r="CR529" s="29"/>
      <c r="CS529" s="29"/>
      <c r="CT529" s="29"/>
      <c r="CU529" s="29"/>
      <c r="CV529" s="29"/>
      <c r="CW529" s="29"/>
      <c r="CX529" s="29"/>
      <c r="CY529" s="29"/>
      <c r="CZ529" s="29"/>
      <c r="DA529" s="29"/>
    </row>
    <row r="530" spans="6:105">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c r="AS530" s="29"/>
      <c r="AT530" s="29"/>
      <c r="AU530" s="29"/>
      <c r="AV530" s="29"/>
      <c r="AW530" s="29"/>
      <c r="AX530" s="29"/>
      <c r="AY530" s="29"/>
      <c r="AZ530" s="29"/>
      <c r="BA530" s="29"/>
      <c r="BB530" s="29"/>
      <c r="BC530" s="29"/>
      <c r="BD530" s="29"/>
      <c r="BE530" s="29"/>
      <c r="BF530" s="29"/>
      <c r="BG530" s="29"/>
      <c r="BH530" s="29"/>
      <c r="BI530" s="29"/>
      <c r="BJ530" s="29"/>
      <c r="BK530" s="29"/>
      <c r="BL530" s="29"/>
      <c r="BM530" s="29"/>
      <c r="BN530" s="29"/>
      <c r="BO530" s="29"/>
      <c r="BP530" s="29"/>
      <c r="BQ530" s="29"/>
      <c r="BR530" s="29"/>
      <c r="BS530" s="29"/>
      <c r="BT530" s="29"/>
      <c r="BU530" s="29"/>
      <c r="BV530" s="29"/>
      <c r="BW530" s="29"/>
      <c r="BX530" s="29"/>
      <c r="BY530" s="29"/>
      <c r="BZ530" s="29"/>
      <c r="CA530" s="29"/>
      <c r="CB530" s="29"/>
      <c r="CC530" s="29"/>
      <c r="CD530" s="29"/>
      <c r="CE530" s="29"/>
      <c r="CF530" s="29"/>
      <c r="CG530" s="29"/>
      <c r="CH530" s="29"/>
      <c r="CI530" s="29"/>
      <c r="CJ530" s="29"/>
      <c r="CK530" s="29"/>
      <c r="CL530" s="29"/>
      <c r="CM530" s="29"/>
      <c r="CN530" s="29"/>
      <c r="CO530" s="29"/>
      <c r="CP530" s="29"/>
      <c r="CQ530" s="29"/>
      <c r="CR530" s="29"/>
      <c r="CS530" s="29"/>
      <c r="CT530" s="29"/>
      <c r="CU530" s="29"/>
      <c r="CV530" s="29"/>
      <c r="CW530" s="29"/>
      <c r="CX530" s="29"/>
      <c r="CY530" s="29"/>
      <c r="CZ530" s="29"/>
      <c r="DA530" s="29"/>
    </row>
    <row r="531" spans="6:105">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c r="AS531" s="29"/>
      <c r="AT531" s="29"/>
      <c r="AU531" s="29"/>
      <c r="AV531" s="29"/>
      <c r="AW531" s="29"/>
      <c r="AX531" s="29"/>
      <c r="AY531" s="29"/>
      <c r="AZ531" s="29"/>
      <c r="BA531" s="29"/>
      <c r="BB531" s="29"/>
      <c r="BC531" s="29"/>
      <c r="BD531" s="29"/>
      <c r="BE531" s="29"/>
      <c r="BF531" s="29"/>
      <c r="BG531" s="29"/>
      <c r="BH531" s="29"/>
      <c r="BI531" s="29"/>
      <c r="BJ531" s="29"/>
      <c r="BK531" s="29"/>
      <c r="BL531" s="29"/>
      <c r="BM531" s="29"/>
      <c r="BN531" s="29"/>
      <c r="BO531" s="29"/>
      <c r="BP531" s="29"/>
      <c r="BQ531" s="29"/>
      <c r="BR531" s="29"/>
      <c r="BS531" s="29"/>
      <c r="BT531" s="29"/>
      <c r="BU531" s="29"/>
      <c r="BV531" s="29"/>
      <c r="BW531" s="29"/>
      <c r="BX531" s="29"/>
      <c r="BY531" s="29"/>
      <c r="BZ531" s="29"/>
      <c r="CA531" s="29"/>
      <c r="CB531" s="29"/>
      <c r="CC531" s="29"/>
      <c r="CD531" s="29"/>
      <c r="CE531" s="29"/>
      <c r="CF531" s="29"/>
      <c r="CG531" s="29"/>
      <c r="CH531" s="29"/>
      <c r="CI531" s="29"/>
      <c r="CJ531" s="29"/>
      <c r="CK531" s="29"/>
      <c r="CL531" s="29"/>
      <c r="CM531" s="29"/>
      <c r="CN531" s="29"/>
      <c r="CO531" s="29"/>
      <c r="CP531" s="29"/>
      <c r="CQ531" s="29"/>
      <c r="CR531" s="29"/>
      <c r="CS531" s="29"/>
      <c r="CT531" s="29"/>
      <c r="CU531" s="29"/>
      <c r="CV531" s="29"/>
      <c r="CW531" s="29"/>
      <c r="CX531" s="29"/>
      <c r="CY531" s="29"/>
      <c r="CZ531" s="29"/>
      <c r="DA531" s="29"/>
    </row>
    <row r="532" spans="6:105">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c r="AY532" s="29"/>
      <c r="AZ532" s="29"/>
      <c r="BA532" s="29"/>
      <c r="BB532" s="29"/>
      <c r="BC532" s="29"/>
      <c r="BD532" s="29"/>
      <c r="BE532" s="29"/>
      <c r="BF532" s="29"/>
      <c r="BG532" s="29"/>
      <c r="BH532" s="29"/>
      <c r="BI532" s="29"/>
      <c r="BJ532" s="29"/>
      <c r="BK532" s="29"/>
      <c r="BL532" s="29"/>
      <c r="BM532" s="29"/>
      <c r="BN532" s="29"/>
      <c r="BO532" s="29"/>
      <c r="BP532" s="29"/>
      <c r="BQ532" s="29"/>
      <c r="BR532" s="29"/>
      <c r="BS532" s="29"/>
      <c r="BT532" s="29"/>
      <c r="BU532" s="29"/>
      <c r="BV532" s="29"/>
      <c r="BW532" s="29"/>
      <c r="BX532" s="29"/>
      <c r="BY532" s="29"/>
      <c r="BZ532" s="29"/>
      <c r="CA532" s="29"/>
      <c r="CB532" s="29"/>
      <c r="CC532" s="29"/>
      <c r="CD532" s="29"/>
      <c r="CE532" s="29"/>
      <c r="CF532" s="29"/>
      <c r="CG532" s="29"/>
      <c r="CH532" s="29"/>
      <c r="CI532" s="29"/>
      <c r="CJ532" s="29"/>
      <c r="CK532" s="29"/>
      <c r="CL532" s="29"/>
      <c r="CM532" s="29"/>
      <c r="CN532" s="29"/>
      <c r="CO532" s="29"/>
      <c r="CP532" s="29"/>
      <c r="CQ532" s="29"/>
      <c r="CR532" s="29"/>
      <c r="CS532" s="29"/>
      <c r="CT532" s="29"/>
      <c r="CU532" s="29"/>
      <c r="CV532" s="29"/>
      <c r="CW532" s="29"/>
      <c r="CX532" s="29"/>
      <c r="CY532" s="29"/>
      <c r="CZ532" s="29"/>
      <c r="DA532" s="29"/>
    </row>
    <row r="533" spans="6:105">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c r="AY533" s="29"/>
      <c r="AZ533" s="29"/>
      <c r="BA533" s="29"/>
      <c r="BB533" s="29"/>
      <c r="BC533" s="29"/>
      <c r="BD533" s="29"/>
      <c r="BE533" s="29"/>
      <c r="BF533" s="29"/>
      <c r="BG533" s="29"/>
      <c r="BH533" s="29"/>
      <c r="BI533" s="29"/>
      <c r="BJ533" s="29"/>
      <c r="BK533" s="29"/>
      <c r="BL533" s="29"/>
      <c r="BM533" s="29"/>
      <c r="BN533" s="29"/>
      <c r="BO533" s="29"/>
      <c r="BP533" s="29"/>
      <c r="BQ533" s="29"/>
      <c r="BR533" s="29"/>
      <c r="BS533" s="29"/>
      <c r="BT533" s="29"/>
      <c r="BU533" s="29"/>
      <c r="BV533" s="29"/>
      <c r="BW533" s="29"/>
      <c r="BX533" s="29"/>
      <c r="BY533" s="29"/>
      <c r="BZ533" s="29"/>
      <c r="CA533" s="29"/>
      <c r="CB533" s="29"/>
      <c r="CC533" s="29"/>
      <c r="CD533" s="29"/>
      <c r="CE533" s="29"/>
      <c r="CF533" s="29"/>
      <c r="CG533" s="29"/>
      <c r="CH533" s="29"/>
      <c r="CI533" s="29"/>
      <c r="CJ533" s="29"/>
      <c r="CK533" s="29"/>
      <c r="CL533" s="29"/>
      <c r="CM533" s="29"/>
      <c r="CN533" s="29"/>
      <c r="CO533" s="29"/>
      <c r="CP533" s="29"/>
      <c r="CQ533" s="29"/>
      <c r="CR533" s="29"/>
      <c r="CS533" s="29"/>
      <c r="CT533" s="29"/>
      <c r="CU533" s="29"/>
      <c r="CV533" s="29"/>
      <c r="CW533" s="29"/>
      <c r="CX533" s="29"/>
      <c r="CY533" s="29"/>
      <c r="CZ533" s="29"/>
      <c r="DA533" s="29"/>
    </row>
    <row r="534" spans="6:105">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c r="AX534" s="29"/>
      <c r="AY534" s="29"/>
      <c r="AZ534" s="29"/>
      <c r="BA534" s="29"/>
      <c r="BB534" s="29"/>
      <c r="BC534" s="29"/>
      <c r="BD534" s="29"/>
      <c r="BE534" s="29"/>
      <c r="BF534" s="29"/>
      <c r="BG534" s="29"/>
      <c r="BH534" s="29"/>
      <c r="BI534" s="29"/>
      <c r="BJ534" s="29"/>
      <c r="BK534" s="29"/>
      <c r="BL534" s="29"/>
      <c r="BM534" s="29"/>
      <c r="BN534" s="29"/>
      <c r="BO534" s="29"/>
      <c r="BP534" s="29"/>
      <c r="BQ534" s="29"/>
      <c r="BR534" s="29"/>
      <c r="BS534" s="29"/>
      <c r="BT534" s="29"/>
      <c r="BU534" s="29"/>
      <c r="BV534" s="29"/>
      <c r="BW534" s="29"/>
      <c r="BX534" s="29"/>
      <c r="BY534" s="29"/>
      <c r="BZ534" s="29"/>
      <c r="CA534" s="29"/>
      <c r="CB534" s="29"/>
      <c r="CC534" s="29"/>
      <c r="CD534" s="29"/>
      <c r="CE534" s="29"/>
      <c r="CF534" s="29"/>
      <c r="CG534" s="29"/>
      <c r="CH534" s="29"/>
      <c r="CI534" s="29"/>
      <c r="CJ534" s="29"/>
      <c r="CK534" s="29"/>
      <c r="CL534" s="29"/>
      <c r="CM534" s="29"/>
      <c r="CN534" s="29"/>
      <c r="CO534" s="29"/>
      <c r="CP534" s="29"/>
      <c r="CQ534" s="29"/>
      <c r="CR534" s="29"/>
      <c r="CS534" s="29"/>
      <c r="CT534" s="29"/>
      <c r="CU534" s="29"/>
      <c r="CV534" s="29"/>
      <c r="CW534" s="29"/>
      <c r="CX534" s="29"/>
      <c r="CY534" s="29"/>
      <c r="CZ534" s="29"/>
      <c r="DA534" s="29"/>
    </row>
    <row r="535" spans="6:105">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c r="AX535" s="29"/>
      <c r="AY535" s="29"/>
      <c r="AZ535" s="29"/>
      <c r="BA535" s="29"/>
      <c r="BB535" s="29"/>
      <c r="BC535" s="29"/>
      <c r="BD535" s="29"/>
      <c r="BE535" s="29"/>
      <c r="BF535" s="29"/>
      <c r="BG535" s="29"/>
      <c r="BH535" s="29"/>
      <c r="BI535" s="29"/>
      <c r="BJ535" s="29"/>
      <c r="BK535" s="29"/>
      <c r="BL535" s="29"/>
      <c r="BM535" s="29"/>
      <c r="BN535" s="29"/>
      <c r="BO535" s="29"/>
      <c r="BP535" s="29"/>
      <c r="BQ535" s="29"/>
      <c r="BR535" s="29"/>
      <c r="BS535" s="29"/>
      <c r="BT535" s="29"/>
      <c r="BU535" s="29"/>
      <c r="BV535" s="29"/>
      <c r="BW535" s="29"/>
      <c r="BX535" s="29"/>
      <c r="BY535" s="29"/>
      <c r="BZ535" s="29"/>
      <c r="CA535" s="29"/>
      <c r="CB535" s="29"/>
      <c r="CC535" s="29"/>
      <c r="CD535" s="29"/>
      <c r="CE535" s="29"/>
      <c r="CF535" s="29"/>
      <c r="CG535" s="29"/>
      <c r="CH535" s="29"/>
      <c r="CI535" s="29"/>
      <c r="CJ535" s="29"/>
      <c r="CK535" s="29"/>
      <c r="CL535" s="29"/>
      <c r="CM535" s="29"/>
      <c r="CN535" s="29"/>
      <c r="CO535" s="29"/>
      <c r="CP535" s="29"/>
      <c r="CQ535" s="29"/>
      <c r="CR535" s="29"/>
      <c r="CS535" s="29"/>
      <c r="CT535" s="29"/>
      <c r="CU535" s="29"/>
      <c r="CV535" s="29"/>
      <c r="CW535" s="29"/>
      <c r="CX535" s="29"/>
      <c r="CY535" s="29"/>
      <c r="CZ535" s="29"/>
      <c r="DA535" s="29"/>
    </row>
    <row r="536" spans="6:105">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c r="AX536" s="29"/>
      <c r="AY536" s="29"/>
      <c r="AZ536" s="29"/>
      <c r="BA536" s="29"/>
      <c r="BB536" s="29"/>
      <c r="BC536" s="29"/>
      <c r="BD536" s="29"/>
      <c r="BE536" s="29"/>
      <c r="BF536" s="29"/>
      <c r="BG536" s="29"/>
      <c r="BH536" s="29"/>
      <c r="BI536" s="29"/>
      <c r="BJ536" s="29"/>
      <c r="BK536" s="29"/>
      <c r="BL536" s="29"/>
      <c r="BM536" s="29"/>
      <c r="BN536" s="29"/>
      <c r="BO536" s="29"/>
      <c r="BP536" s="29"/>
      <c r="BQ536" s="29"/>
      <c r="BR536" s="29"/>
      <c r="BS536" s="29"/>
      <c r="BT536" s="29"/>
      <c r="BU536" s="29"/>
      <c r="BV536" s="29"/>
      <c r="BW536" s="29"/>
      <c r="BX536" s="29"/>
      <c r="BY536" s="29"/>
      <c r="BZ536" s="29"/>
      <c r="CA536" s="29"/>
      <c r="CB536" s="29"/>
      <c r="CC536" s="29"/>
      <c r="CD536" s="29"/>
      <c r="CE536" s="29"/>
      <c r="CF536" s="29"/>
      <c r="CG536" s="29"/>
      <c r="CH536" s="29"/>
      <c r="CI536" s="29"/>
      <c r="CJ536" s="29"/>
      <c r="CK536" s="29"/>
      <c r="CL536" s="29"/>
      <c r="CM536" s="29"/>
      <c r="CN536" s="29"/>
      <c r="CO536" s="29"/>
      <c r="CP536" s="29"/>
      <c r="CQ536" s="29"/>
      <c r="CR536" s="29"/>
      <c r="CS536" s="29"/>
      <c r="CT536" s="29"/>
      <c r="CU536" s="29"/>
      <c r="CV536" s="29"/>
      <c r="CW536" s="29"/>
      <c r="CX536" s="29"/>
      <c r="CY536" s="29"/>
      <c r="CZ536" s="29"/>
      <c r="DA536" s="29"/>
    </row>
    <row r="537" spans="6:105">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c r="AX537" s="29"/>
      <c r="AY537" s="29"/>
      <c r="AZ537" s="29"/>
      <c r="BA537" s="29"/>
      <c r="BB537" s="29"/>
      <c r="BC537" s="29"/>
      <c r="BD537" s="29"/>
      <c r="BE537" s="29"/>
      <c r="BF537" s="29"/>
      <c r="BG537" s="29"/>
      <c r="BH537" s="29"/>
      <c r="BI537" s="29"/>
      <c r="BJ537" s="29"/>
      <c r="BK537" s="29"/>
      <c r="BL537" s="29"/>
      <c r="BM537" s="29"/>
      <c r="BN537" s="29"/>
      <c r="BO537" s="29"/>
      <c r="BP537" s="29"/>
      <c r="BQ537" s="29"/>
      <c r="BR537" s="29"/>
      <c r="BS537" s="29"/>
      <c r="BT537" s="29"/>
      <c r="BU537" s="29"/>
      <c r="BV537" s="29"/>
      <c r="BW537" s="29"/>
      <c r="BX537" s="29"/>
      <c r="BY537" s="29"/>
      <c r="BZ537" s="29"/>
      <c r="CA537" s="29"/>
      <c r="CB537" s="29"/>
      <c r="CC537" s="29"/>
      <c r="CD537" s="29"/>
      <c r="CE537" s="29"/>
      <c r="CF537" s="29"/>
      <c r="CG537" s="29"/>
      <c r="CH537" s="29"/>
      <c r="CI537" s="29"/>
      <c r="CJ537" s="29"/>
      <c r="CK537" s="29"/>
      <c r="CL537" s="29"/>
      <c r="CM537" s="29"/>
      <c r="CN537" s="29"/>
      <c r="CO537" s="29"/>
      <c r="CP537" s="29"/>
      <c r="CQ537" s="29"/>
      <c r="CR537" s="29"/>
      <c r="CS537" s="29"/>
      <c r="CT537" s="29"/>
      <c r="CU537" s="29"/>
      <c r="CV537" s="29"/>
      <c r="CW537" s="29"/>
      <c r="CX537" s="29"/>
      <c r="CY537" s="29"/>
      <c r="CZ537" s="29"/>
      <c r="DA537" s="29"/>
    </row>
    <row r="538" spans="6:105">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c r="AX538" s="29"/>
      <c r="AY538" s="29"/>
      <c r="AZ538" s="29"/>
      <c r="BA538" s="29"/>
      <c r="BB538" s="29"/>
      <c r="BC538" s="29"/>
      <c r="BD538" s="29"/>
      <c r="BE538" s="29"/>
      <c r="BF538" s="29"/>
      <c r="BG538" s="29"/>
      <c r="BH538" s="29"/>
      <c r="BI538" s="29"/>
      <c r="BJ538" s="29"/>
      <c r="BK538" s="29"/>
      <c r="BL538" s="29"/>
      <c r="BM538" s="29"/>
      <c r="BN538" s="29"/>
      <c r="BO538" s="29"/>
      <c r="BP538" s="29"/>
      <c r="BQ538" s="29"/>
      <c r="BR538" s="29"/>
      <c r="BS538" s="29"/>
      <c r="BT538" s="29"/>
      <c r="BU538" s="29"/>
      <c r="BV538" s="29"/>
      <c r="BW538" s="29"/>
      <c r="BX538" s="29"/>
      <c r="BY538" s="29"/>
      <c r="BZ538" s="29"/>
      <c r="CA538" s="29"/>
      <c r="CB538" s="29"/>
      <c r="CC538" s="29"/>
      <c r="CD538" s="29"/>
      <c r="CE538" s="29"/>
      <c r="CF538" s="29"/>
      <c r="CG538" s="29"/>
      <c r="CH538" s="29"/>
      <c r="CI538" s="29"/>
      <c r="CJ538" s="29"/>
      <c r="CK538" s="29"/>
      <c r="CL538" s="29"/>
      <c r="CM538" s="29"/>
      <c r="CN538" s="29"/>
      <c r="CO538" s="29"/>
      <c r="CP538" s="29"/>
      <c r="CQ538" s="29"/>
      <c r="CR538" s="29"/>
      <c r="CS538" s="29"/>
      <c r="CT538" s="29"/>
      <c r="CU538" s="29"/>
      <c r="CV538" s="29"/>
      <c r="CW538" s="29"/>
      <c r="CX538" s="29"/>
      <c r="CY538" s="29"/>
      <c r="CZ538" s="29"/>
      <c r="DA538" s="29"/>
    </row>
    <row r="539" spans="6:105">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c r="AX539" s="29"/>
      <c r="AY539" s="29"/>
      <c r="AZ539" s="29"/>
      <c r="BA539" s="29"/>
      <c r="BB539" s="29"/>
      <c r="BC539" s="29"/>
      <c r="BD539" s="29"/>
      <c r="BE539" s="29"/>
      <c r="BF539" s="29"/>
      <c r="BG539" s="29"/>
      <c r="BH539" s="29"/>
      <c r="BI539" s="29"/>
      <c r="BJ539" s="29"/>
      <c r="BK539" s="29"/>
      <c r="BL539" s="29"/>
      <c r="BM539" s="29"/>
      <c r="BN539" s="29"/>
      <c r="BO539" s="29"/>
      <c r="BP539" s="29"/>
      <c r="BQ539" s="29"/>
      <c r="BR539" s="29"/>
      <c r="BS539" s="29"/>
      <c r="BT539" s="29"/>
      <c r="BU539" s="29"/>
      <c r="BV539" s="29"/>
      <c r="BW539" s="29"/>
      <c r="BX539" s="29"/>
      <c r="BY539" s="29"/>
      <c r="BZ539" s="29"/>
      <c r="CA539" s="29"/>
      <c r="CB539" s="29"/>
      <c r="CC539" s="29"/>
      <c r="CD539" s="29"/>
      <c r="CE539" s="29"/>
      <c r="CF539" s="29"/>
      <c r="CG539" s="29"/>
      <c r="CH539" s="29"/>
      <c r="CI539" s="29"/>
      <c r="CJ539" s="29"/>
      <c r="CK539" s="29"/>
      <c r="CL539" s="29"/>
      <c r="CM539" s="29"/>
      <c r="CN539" s="29"/>
      <c r="CO539" s="29"/>
      <c r="CP539" s="29"/>
      <c r="CQ539" s="29"/>
      <c r="CR539" s="29"/>
      <c r="CS539" s="29"/>
      <c r="CT539" s="29"/>
      <c r="CU539" s="29"/>
      <c r="CV539" s="29"/>
      <c r="CW539" s="29"/>
      <c r="CX539" s="29"/>
      <c r="CY539" s="29"/>
      <c r="CZ539" s="29"/>
      <c r="DA539" s="29"/>
    </row>
    <row r="540" spans="6:105">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c r="AX540" s="29"/>
      <c r="AY540" s="29"/>
      <c r="AZ540" s="29"/>
      <c r="BA540" s="29"/>
      <c r="BB540" s="29"/>
      <c r="BC540" s="29"/>
      <c r="BD540" s="29"/>
      <c r="BE540" s="29"/>
      <c r="BF540" s="29"/>
      <c r="BG540" s="29"/>
      <c r="BH540" s="29"/>
      <c r="BI540" s="29"/>
      <c r="BJ540" s="29"/>
      <c r="BK540" s="29"/>
      <c r="BL540" s="29"/>
      <c r="BM540" s="29"/>
      <c r="BN540" s="29"/>
      <c r="BO540" s="29"/>
      <c r="BP540" s="29"/>
      <c r="BQ540" s="29"/>
      <c r="BR540" s="29"/>
      <c r="BS540" s="29"/>
      <c r="BT540" s="29"/>
      <c r="BU540" s="29"/>
      <c r="BV540" s="29"/>
      <c r="BW540" s="29"/>
      <c r="BX540" s="29"/>
      <c r="BY540" s="29"/>
      <c r="BZ540" s="29"/>
      <c r="CA540" s="29"/>
      <c r="CB540" s="29"/>
      <c r="CC540" s="29"/>
      <c r="CD540" s="29"/>
      <c r="CE540" s="29"/>
      <c r="CF540" s="29"/>
      <c r="CG540" s="29"/>
      <c r="CH540" s="29"/>
      <c r="CI540" s="29"/>
      <c r="CJ540" s="29"/>
      <c r="CK540" s="29"/>
      <c r="CL540" s="29"/>
      <c r="CM540" s="29"/>
      <c r="CN540" s="29"/>
      <c r="CO540" s="29"/>
      <c r="CP540" s="29"/>
      <c r="CQ540" s="29"/>
      <c r="CR540" s="29"/>
      <c r="CS540" s="29"/>
      <c r="CT540" s="29"/>
      <c r="CU540" s="29"/>
      <c r="CV540" s="29"/>
      <c r="CW540" s="29"/>
      <c r="CX540" s="29"/>
      <c r="CY540" s="29"/>
      <c r="CZ540" s="29"/>
      <c r="DA540" s="29"/>
    </row>
    <row r="541" spans="6:105">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c r="AX541" s="29"/>
      <c r="AY541" s="29"/>
      <c r="AZ541" s="29"/>
      <c r="BA541" s="29"/>
      <c r="BB541" s="29"/>
      <c r="BC541" s="29"/>
      <c r="BD541" s="29"/>
      <c r="BE541" s="29"/>
      <c r="BF541" s="29"/>
      <c r="BG541" s="29"/>
      <c r="BH541" s="29"/>
      <c r="BI541" s="29"/>
      <c r="BJ541" s="29"/>
      <c r="BK541" s="29"/>
      <c r="BL541" s="29"/>
      <c r="BM541" s="29"/>
      <c r="BN541" s="29"/>
      <c r="BO541" s="29"/>
      <c r="BP541" s="29"/>
      <c r="BQ541" s="29"/>
      <c r="BR541" s="29"/>
      <c r="BS541" s="29"/>
      <c r="BT541" s="29"/>
      <c r="BU541" s="29"/>
      <c r="BV541" s="29"/>
      <c r="BW541" s="29"/>
      <c r="BX541" s="29"/>
      <c r="BY541" s="29"/>
      <c r="BZ541" s="29"/>
      <c r="CA541" s="29"/>
      <c r="CB541" s="29"/>
      <c r="CC541" s="29"/>
      <c r="CD541" s="29"/>
      <c r="CE541" s="29"/>
      <c r="CF541" s="29"/>
      <c r="CG541" s="29"/>
      <c r="CH541" s="29"/>
      <c r="CI541" s="29"/>
      <c r="CJ541" s="29"/>
      <c r="CK541" s="29"/>
      <c r="CL541" s="29"/>
      <c r="CM541" s="29"/>
      <c r="CN541" s="29"/>
      <c r="CO541" s="29"/>
      <c r="CP541" s="29"/>
      <c r="CQ541" s="29"/>
      <c r="CR541" s="29"/>
      <c r="CS541" s="29"/>
      <c r="CT541" s="29"/>
      <c r="CU541" s="29"/>
      <c r="CV541" s="29"/>
      <c r="CW541" s="29"/>
      <c r="CX541" s="29"/>
      <c r="CY541" s="29"/>
      <c r="CZ541" s="29"/>
      <c r="DA541" s="29"/>
    </row>
    <row r="542" spans="6:105">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c r="AX542" s="29"/>
      <c r="AY542" s="29"/>
      <c r="AZ542" s="29"/>
      <c r="BA542" s="29"/>
      <c r="BB542" s="29"/>
      <c r="BC542" s="29"/>
      <c r="BD542" s="29"/>
      <c r="BE542" s="29"/>
      <c r="BF542" s="29"/>
      <c r="BG542" s="29"/>
      <c r="BH542" s="29"/>
      <c r="BI542" s="29"/>
      <c r="BJ542" s="29"/>
      <c r="BK542" s="29"/>
      <c r="BL542" s="29"/>
      <c r="BM542" s="29"/>
      <c r="BN542" s="29"/>
      <c r="BO542" s="29"/>
      <c r="BP542" s="29"/>
      <c r="BQ542" s="29"/>
      <c r="BR542" s="29"/>
      <c r="BS542" s="29"/>
      <c r="BT542" s="29"/>
      <c r="BU542" s="29"/>
      <c r="BV542" s="29"/>
      <c r="BW542" s="29"/>
      <c r="BX542" s="29"/>
      <c r="BY542" s="29"/>
      <c r="BZ542" s="29"/>
      <c r="CA542" s="29"/>
      <c r="CB542" s="29"/>
      <c r="CC542" s="29"/>
      <c r="CD542" s="29"/>
      <c r="CE542" s="29"/>
      <c r="CF542" s="29"/>
      <c r="CG542" s="29"/>
      <c r="CH542" s="29"/>
      <c r="CI542" s="29"/>
      <c r="CJ542" s="29"/>
      <c r="CK542" s="29"/>
      <c r="CL542" s="29"/>
      <c r="CM542" s="29"/>
      <c r="CN542" s="29"/>
      <c r="CO542" s="29"/>
      <c r="CP542" s="29"/>
      <c r="CQ542" s="29"/>
      <c r="CR542" s="29"/>
      <c r="CS542" s="29"/>
      <c r="CT542" s="29"/>
      <c r="CU542" s="29"/>
      <c r="CV542" s="29"/>
      <c r="CW542" s="29"/>
      <c r="CX542" s="29"/>
      <c r="CY542" s="29"/>
      <c r="CZ542" s="29"/>
      <c r="DA542" s="29"/>
    </row>
    <row r="543" spans="6:105">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c r="AX543" s="29"/>
      <c r="AY543" s="29"/>
      <c r="AZ543" s="29"/>
      <c r="BA543" s="29"/>
      <c r="BB543" s="29"/>
      <c r="BC543" s="29"/>
      <c r="BD543" s="29"/>
      <c r="BE543" s="29"/>
      <c r="BF543" s="29"/>
      <c r="BG543" s="29"/>
      <c r="BH543" s="29"/>
      <c r="BI543" s="29"/>
      <c r="BJ543" s="29"/>
      <c r="BK543" s="29"/>
      <c r="BL543" s="29"/>
      <c r="BM543" s="29"/>
      <c r="BN543" s="29"/>
      <c r="BO543" s="29"/>
      <c r="BP543" s="29"/>
      <c r="BQ543" s="29"/>
      <c r="BR543" s="29"/>
      <c r="BS543" s="29"/>
      <c r="BT543" s="29"/>
      <c r="BU543" s="29"/>
      <c r="BV543" s="29"/>
      <c r="BW543" s="29"/>
      <c r="BX543" s="29"/>
      <c r="BY543" s="29"/>
      <c r="BZ543" s="29"/>
      <c r="CA543" s="29"/>
      <c r="CB543" s="29"/>
      <c r="CC543" s="29"/>
      <c r="CD543" s="29"/>
      <c r="CE543" s="29"/>
      <c r="CF543" s="29"/>
      <c r="CG543" s="29"/>
      <c r="CH543" s="29"/>
      <c r="CI543" s="29"/>
      <c r="CJ543" s="29"/>
      <c r="CK543" s="29"/>
      <c r="CL543" s="29"/>
      <c r="CM543" s="29"/>
      <c r="CN543" s="29"/>
      <c r="CO543" s="29"/>
      <c r="CP543" s="29"/>
      <c r="CQ543" s="29"/>
      <c r="CR543" s="29"/>
      <c r="CS543" s="29"/>
      <c r="CT543" s="29"/>
      <c r="CU543" s="29"/>
      <c r="CV543" s="29"/>
      <c r="CW543" s="29"/>
      <c r="CX543" s="29"/>
      <c r="CY543" s="29"/>
      <c r="CZ543" s="29"/>
      <c r="DA543" s="29"/>
    </row>
    <row r="544" spans="6:105">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c r="AX544" s="29"/>
      <c r="AY544" s="29"/>
      <c r="AZ544" s="29"/>
      <c r="BA544" s="29"/>
      <c r="BB544" s="29"/>
      <c r="BC544" s="29"/>
      <c r="BD544" s="29"/>
      <c r="BE544" s="29"/>
      <c r="BF544" s="29"/>
      <c r="BG544" s="29"/>
      <c r="BH544" s="29"/>
      <c r="BI544" s="29"/>
      <c r="BJ544" s="29"/>
      <c r="BK544" s="29"/>
      <c r="BL544" s="29"/>
      <c r="BM544" s="29"/>
      <c r="BN544" s="29"/>
      <c r="BO544" s="29"/>
      <c r="BP544" s="29"/>
      <c r="BQ544" s="29"/>
      <c r="BR544" s="29"/>
      <c r="BS544" s="29"/>
      <c r="BT544" s="29"/>
      <c r="BU544" s="29"/>
      <c r="BV544" s="29"/>
      <c r="BW544" s="29"/>
      <c r="BX544" s="29"/>
      <c r="BY544" s="29"/>
      <c r="BZ544" s="29"/>
      <c r="CA544" s="29"/>
      <c r="CB544" s="29"/>
      <c r="CC544" s="29"/>
      <c r="CD544" s="29"/>
      <c r="CE544" s="29"/>
      <c r="CF544" s="29"/>
      <c r="CG544" s="29"/>
      <c r="CH544" s="29"/>
      <c r="CI544" s="29"/>
      <c r="CJ544" s="29"/>
      <c r="CK544" s="29"/>
      <c r="CL544" s="29"/>
      <c r="CM544" s="29"/>
      <c r="CN544" s="29"/>
      <c r="CO544" s="29"/>
      <c r="CP544" s="29"/>
      <c r="CQ544" s="29"/>
      <c r="CR544" s="29"/>
      <c r="CS544" s="29"/>
      <c r="CT544" s="29"/>
      <c r="CU544" s="29"/>
      <c r="CV544" s="29"/>
      <c r="CW544" s="29"/>
      <c r="CX544" s="29"/>
      <c r="CY544" s="29"/>
      <c r="CZ544" s="29"/>
      <c r="DA544" s="29"/>
    </row>
    <row r="545" spans="6:105">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c r="AX545" s="29"/>
      <c r="AY545" s="29"/>
      <c r="AZ545" s="29"/>
      <c r="BA545" s="29"/>
      <c r="BB545" s="29"/>
      <c r="BC545" s="29"/>
      <c r="BD545" s="29"/>
      <c r="BE545" s="29"/>
      <c r="BF545" s="29"/>
      <c r="BG545" s="29"/>
      <c r="BH545" s="29"/>
      <c r="BI545" s="29"/>
      <c r="BJ545" s="29"/>
      <c r="BK545" s="29"/>
      <c r="BL545" s="29"/>
      <c r="BM545" s="29"/>
      <c r="BN545" s="29"/>
      <c r="BO545" s="29"/>
      <c r="BP545" s="29"/>
      <c r="BQ545" s="29"/>
      <c r="BR545" s="29"/>
      <c r="BS545" s="29"/>
      <c r="BT545" s="29"/>
      <c r="BU545" s="29"/>
      <c r="BV545" s="29"/>
      <c r="BW545" s="29"/>
      <c r="BX545" s="29"/>
      <c r="BY545" s="29"/>
      <c r="BZ545" s="29"/>
      <c r="CA545" s="29"/>
      <c r="CB545" s="29"/>
      <c r="CC545" s="29"/>
      <c r="CD545" s="29"/>
      <c r="CE545" s="29"/>
      <c r="CF545" s="29"/>
      <c r="CG545" s="29"/>
      <c r="CH545" s="29"/>
      <c r="CI545" s="29"/>
      <c r="CJ545" s="29"/>
      <c r="CK545" s="29"/>
      <c r="CL545" s="29"/>
      <c r="CM545" s="29"/>
      <c r="CN545" s="29"/>
      <c r="CO545" s="29"/>
      <c r="CP545" s="29"/>
      <c r="CQ545" s="29"/>
      <c r="CR545" s="29"/>
      <c r="CS545" s="29"/>
      <c r="CT545" s="29"/>
      <c r="CU545" s="29"/>
      <c r="CV545" s="29"/>
      <c r="CW545" s="29"/>
      <c r="CX545" s="29"/>
      <c r="CY545" s="29"/>
      <c r="CZ545" s="29"/>
      <c r="DA545" s="29"/>
    </row>
    <row r="546" spans="6:105">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c r="AX546" s="29"/>
      <c r="AY546" s="29"/>
      <c r="AZ546" s="29"/>
      <c r="BA546" s="29"/>
      <c r="BB546" s="29"/>
      <c r="BC546" s="29"/>
      <c r="BD546" s="29"/>
      <c r="BE546" s="29"/>
      <c r="BF546" s="29"/>
      <c r="BG546" s="29"/>
      <c r="BH546" s="29"/>
      <c r="BI546" s="29"/>
      <c r="BJ546" s="29"/>
      <c r="BK546" s="29"/>
      <c r="BL546" s="29"/>
      <c r="BM546" s="29"/>
      <c r="BN546" s="29"/>
      <c r="BO546" s="29"/>
      <c r="BP546" s="29"/>
      <c r="BQ546" s="29"/>
      <c r="BR546" s="29"/>
      <c r="BS546" s="29"/>
      <c r="BT546" s="29"/>
      <c r="BU546" s="29"/>
      <c r="BV546" s="29"/>
      <c r="BW546" s="29"/>
      <c r="BX546" s="29"/>
      <c r="BY546" s="29"/>
      <c r="BZ546" s="29"/>
      <c r="CA546" s="29"/>
      <c r="CB546" s="29"/>
      <c r="CC546" s="29"/>
      <c r="CD546" s="29"/>
      <c r="CE546" s="29"/>
      <c r="CF546" s="29"/>
      <c r="CG546" s="29"/>
      <c r="CH546" s="29"/>
      <c r="CI546" s="29"/>
      <c r="CJ546" s="29"/>
      <c r="CK546" s="29"/>
      <c r="CL546" s="29"/>
      <c r="CM546" s="29"/>
      <c r="CN546" s="29"/>
      <c r="CO546" s="29"/>
      <c r="CP546" s="29"/>
      <c r="CQ546" s="29"/>
      <c r="CR546" s="29"/>
      <c r="CS546" s="29"/>
      <c r="CT546" s="29"/>
      <c r="CU546" s="29"/>
      <c r="CV546" s="29"/>
      <c r="CW546" s="29"/>
      <c r="CX546" s="29"/>
      <c r="CY546" s="29"/>
      <c r="CZ546" s="29"/>
      <c r="DA546" s="29"/>
    </row>
    <row r="547" spans="6:105">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c r="AS547" s="29"/>
      <c r="AT547" s="29"/>
      <c r="AU547" s="29"/>
      <c r="AV547" s="29"/>
      <c r="AW547" s="29"/>
      <c r="AX547" s="29"/>
      <c r="AY547" s="29"/>
      <c r="AZ547" s="29"/>
      <c r="BA547" s="29"/>
      <c r="BB547" s="29"/>
      <c r="BC547" s="29"/>
      <c r="BD547" s="29"/>
      <c r="BE547" s="29"/>
      <c r="BF547" s="29"/>
      <c r="BG547" s="29"/>
      <c r="BH547" s="29"/>
      <c r="BI547" s="29"/>
      <c r="BJ547" s="29"/>
      <c r="BK547" s="29"/>
      <c r="BL547" s="29"/>
      <c r="BM547" s="29"/>
      <c r="BN547" s="29"/>
      <c r="BO547" s="29"/>
      <c r="BP547" s="29"/>
      <c r="BQ547" s="29"/>
      <c r="BR547" s="29"/>
      <c r="BS547" s="29"/>
      <c r="BT547" s="29"/>
      <c r="BU547" s="29"/>
      <c r="BV547" s="29"/>
      <c r="BW547" s="29"/>
      <c r="BX547" s="29"/>
      <c r="BY547" s="29"/>
      <c r="BZ547" s="29"/>
      <c r="CA547" s="29"/>
      <c r="CB547" s="29"/>
      <c r="CC547" s="29"/>
      <c r="CD547" s="29"/>
      <c r="CE547" s="29"/>
      <c r="CF547" s="29"/>
      <c r="CG547" s="29"/>
      <c r="CH547" s="29"/>
      <c r="CI547" s="29"/>
      <c r="CJ547" s="29"/>
      <c r="CK547" s="29"/>
      <c r="CL547" s="29"/>
      <c r="CM547" s="29"/>
      <c r="CN547" s="29"/>
      <c r="CO547" s="29"/>
      <c r="CP547" s="29"/>
      <c r="CQ547" s="29"/>
      <c r="CR547" s="29"/>
      <c r="CS547" s="29"/>
      <c r="CT547" s="29"/>
      <c r="CU547" s="29"/>
      <c r="CV547" s="29"/>
      <c r="CW547" s="29"/>
      <c r="CX547" s="29"/>
      <c r="CY547" s="29"/>
      <c r="CZ547" s="29"/>
      <c r="DA547" s="29"/>
    </row>
    <row r="548" spans="6:105">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c r="AX548" s="29"/>
      <c r="AY548" s="29"/>
      <c r="AZ548" s="29"/>
      <c r="BA548" s="29"/>
      <c r="BB548" s="29"/>
      <c r="BC548" s="29"/>
      <c r="BD548" s="29"/>
      <c r="BE548" s="29"/>
      <c r="BF548" s="29"/>
      <c r="BG548" s="29"/>
      <c r="BH548" s="29"/>
      <c r="BI548" s="29"/>
      <c r="BJ548" s="29"/>
      <c r="BK548" s="29"/>
      <c r="BL548" s="29"/>
      <c r="BM548" s="29"/>
      <c r="BN548" s="29"/>
      <c r="BO548" s="29"/>
      <c r="BP548" s="29"/>
      <c r="BQ548" s="29"/>
      <c r="BR548" s="29"/>
      <c r="BS548" s="29"/>
      <c r="BT548" s="29"/>
      <c r="BU548" s="29"/>
      <c r="BV548" s="29"/>
      <c r="BW548" s="29"/>
      <c r="BX548" s="29"/>
      <c r="BY548" s="29"/>
      <c r="BZ548" s="29"/>
      <c r="CA548" s="29"/>
      <c r="CB548" s="29"/>
      <c r="CC548" s="29"/>
      <c r="CD548" s="29"/>
      <c r="CE548" s="29"/>
      <c r="CF548" s="29"/>
      <c r="CG548" s="29"/>
      <c r="CH548" s="29"/>
      <c r="CI548" s="29"/>
      <c r="CJ548" s="29"/>
      <c r="CK548" s="29"/>
      <c r="CL548" s="29"/>
      <c r="CM548" s="29"/>
      <c r="CN548" s="29"/>
      <c r="CO548" s="29"/>
      <c r="CP548" s="29"/>
      <c r="CQ548" s="29"/>
      <c r="CR548" s="29"/>
      <c r="CS548" s="29"/>
      <c r="CT548" s="29"/>
      <c r="CU548" s="29"/>
      <c r="CV548" s="29"/>
      <c r="CW548" s="29"/>
      <c r="CX548" s="29"/>
      <c r="CY548" s="29"/>
      <c r="CZ548" s="29"/>
      <c r="DA548" s="29"/>
    </row>
    <row r="549" spans="6:105">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c r="AX549" s="29"/>
      <c r="AY549" s="29"/>
      <c r="AZ549" s="29"/>
      <c r="BA549" s="29"/>
      <c r="BB549" s="29"/>
      <c r="BC549" s="29"/>
      <c r="BD549" s="29"/>
      <c r="BE549" s="29"/>
      <c r="BF549" s="29"/>
      <c r="BG549" s="29"/>
      <c r="BH549" s="29"/>
      <c r="BI549" s="29"/>
      <c r="BJ549" s="29"/>
      <c r="BK549" s="29"/>
      <c r="BL549" s="29"/>
      <c r="BM549" s="29"/>
      <c r="BN549" s="29"/>
      <c r="BO549" s="29"/>
      <c r="BP549" s="29"/>
      <c r="BQ549" s="29"/>
      <c r="BR549" s="29"/>
      <c r="BS549" s="29"/>
      <c r="BT549" s="29"/>
      <c r="BU549" s="29"/>
      <c r="BV549" s="29"/>
      <c r="BW549" s="29"/>
      <c r="BX549" s="29"/>
      <c r="BY549" s="29"/>
      <c r="BZ549" s="29"/>
      <c r="CA549" s="29"/>
      <c r="CB549" s="29"/>
      <c r="CC549" s="29"/>
      <c r="CD549" s="29"/>
      <c r="CE549" s="29"/>
      <c r="CF549" s="29"/>
      <c r="CG549" s="29"/>
      <c r="CH549" s="29"/>
      <c r="CI549" s="29"/>
      <c r="CJ549" s="29"/>
      <c r="CK549" s="29"/>
      <c r="CL549" s="29"/>
      <c r="CM549" s="29"/>
      <c r="CN549" s="29"/>
      <c r="CO549" s="29"/>
      <c r="CP549" s="29"/>
      <c r="CQ549" s="29"/>
      <c r="CR549" s="29"/>
      <c r="CS549" s="29"/>
      <c r="CT549" s="29"/>
      <c r="CU549" s="29"/>
      <c r="CV549" s="29"/>
      <c r="CW549" s="29"/>
      <c r="CX549" s="29"/>
      <c r="CY549" s="29"/>
      <c r="CZ549" s="29"/>
      <c r="DA549" s="29"/>
    </row>
    <row r="550" spans="6:105">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c r="AX550" s="29"/>
      <c r="AY550" s="29"/>
      <c r="AZ550" s="29"/>
      <c r="BA550" s="29"/>
      <c r="BB550" s="29"/>
      <c r="BC550" s="29"/>
      <c r="BD550" s="29"/>
      <c r="BE550" s="29"/>
      <c r="BF550" s="29"/>
      <c r="BG550" s="29"/>
      <c r="BH550" s="29"/>
      <c r="BI550" s="29"/>
      <c r="BJ550" s="29"/>
      <c r="BK550" s="29"/>
      <c r="BL550" s="29"/>
      <c r="BM550" s="29"/>
      <c r="BN550" s="29"/>
      <c r="BO550" s="29"/>
      <c r="BP550" s="29"/>
      <c r="BQ550" s="29"/>
      <c r="BR550" s="29"/>
      <c r="BS550" s="29"/>
      <c r="BT550" s="29"/>
      <c r="BU550" s="29"/>
      <c r="BV550" s="29"/>
      <c r="BW550" s="29"/>
      <c r="BX550" s="29"/>
      <c r="BY550" s="29"/>
      <c r="BZ550" s="29"/>
      <c r="CA550" s="29"/>
      <c r="CB550" s="29"/>
      <c r="CC550" s="29"/>
      <c r="CD550" s="29"/>
      <c r="CE550" s="29"/>
      <c r="CF550" s="29"/>
      <c r="CG550" s="29"/>
      <c r="CH550" s="29"/>
      <c r="CI550" s="29"/>
      <c r="CJ550" s="29"/>
      <c r="CK550" s="29"/>
      <c r="CL550" s="29"/>
      <c r="CM550" s="29"/>
      <c r="CN550" s="29"/>
      <c r="CO550" s="29"/>
      <c r="CP550" s="29"/>
      <c r="CQ550" s="29"/>
      <c r="CR550" s="29"/>
      <c r="CS550" s="29"/>
      <c r="CT550" s="29"/>
      <c r="CU550" s="29"/>
      <c r="CV550" s="29"/>
      <c r="CW550" s="29"/>
      <c r="CX550" s="29"/>
      <c r="CY550" s="29"/>
      <c r="CZ550" s="29"/>
      <c r="DA550" s="29"/>
    </row>
    <row r="551" spans="6:105">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c r="AX551" s="29"/>
      <c r="AY551" s="29"/>
      <c r="AZ551" s="29"/>
      <c r="BA551" s="29"/>
      <c r="BB551" s="29"/>
      <c r="BC551" s="29"/>
      <c r="BD551" s="29"/>
      <c r="BE551" s="29"/>
      <c r="BF551" s="29"/>
      <c r="BG551" s="29"/>
      <c r="BH551" s="29"/>
      <c r="BI551" s="29"/>
      <c r="BJ551" s="29"/>
      <c r="BK551" s="29"/>
      <c r="BL551" s="29"/>
      <c r="BM551" s="29"/>
      <c r="BN551" s="29"/>
      <c r="BO551" s="29"/>
      <c r="BP551" s="29"/>
      <c r="BQ551" s="29"/>
      <c r="BR551" s="29"/>
      <c r="BS551" s="29"/>
      <c r="BT551" s="29"/>
      <c r="BU551" s="29"/>
      <c r="BV551" s="29"/>
      <c r="BW551" s="29"/>
      <c r="BX551" s="29"/>
      <c r="BY551" s="29"/>
      <c r="BZ551" s="29"/>
      <c r="CA551" s="29"/>
      <c r="CB551" s="29"/>
      <c r="CC551" s="29"/>
      <c r="CD551" s="29"/>
      <c r="CE551" s="29"/>
      <c r="CF551" s="29"/>
      <c r="CG551" s="29"/>
      <c r="CH551" s="29"/>
      <c r="CI551" s="29"/>
      <c r="CJ551" s="29"/>
      <c r="CK551" s="29"/>
      <c r="CL551" s="29"/>
      <c r="CM551" s="29"/>
      <c r="CN551" s="29"/>
      <c r="CO551" s="29"/>
      <c r="CP551" s="29"/>
      <c r="CQ551" s="29"/>
      <c r="CR551" s="29"/>
      <c r="CS551" s="29"/>
      <c r="CT551" s="29"/>
      <c r="CU551" s="29"/>
      <c r="CV551" s="29"/>
      <c r="CW551" s="29"/>
      <c r="CX551" s="29"/>
      <c r="CY551" s="29"/>
      <c r="CZ551" s="29"/>
      <c r="DA551" s="29"/>
    </row>
    <row r="552" spans="6:105">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c r="AX552" s="29"/>
      <c r="AY552" s="29"/>
      <c r="AZ552" s="29"/>
      <c r="BA552" s="29"/>
      <c r="BB552" s="29"/>
      <c r="BC552" s="29"/>
      <c r="BD552" s="29"/>
      <c r="BE552" s="29"/>
      <c r="BF552" s="29"/>
      <c r="BG552" s="29"/>
      <c r="BH552" s="29"/>
      <c r="BI552" s="29"/>
      <c r="BJ552" s="29"/>
      <c r="BK552" s="29"/>
      <c r="BL552" s="29"/>
      <c r="BM552" s="29"/>
      <c r="BN552" s="29"/>
      <c r="BO552" s="29"/>
      <c r="BP552" s="29"/>
      <c r="BQ552" s="29"/>
      <c r="BR552" s="29"/>
      <c r="BS552" s="29"/>
      <c r="BT552" s="29"/>
      <c r="BU552" s="29"/>
      <c r="BV552" s="29"/>
      <c r="BW552" s="29"/>
      <c r="BX552" s="29"/>
      <c r="BY552" s="29"/>
      <c r="BZ552" s="29"/>
      <c r="CA552" s="29"/>
      <c r="CB552" s="29"/>
      <c r="CC552" s="29"/>
      <c r="CD552" s="29"/>
      <c r="CE552" s="29"/>
      <c r="CF552" s="29"/>
      <c r="CG552" s="29"/>
      <c r="CH552" s="29"/>
      <c r="CI552" s="29"/>
      <c r="CJ552" s="29"/>
      <c r="CK552" s="29"/>
      <c r="CL552" s="29"/>
      <c r="CM552" s="29"/>
      <c r="CN552" s="29"/>
      <c r="CO552" s="29"/>
      <c r="CP552" s="29"/>
      <c r="CQ552" s="29"/>
      <c r="CR552" s="29"/>
      <c r="CS552" s="29"/>
      <c r="CT552" s="29"/>
      <c r="CU552" s="29"/>
      <c r="CV552" s="29"/>
      <c r="CW552" s="29"/>
      <c r="CX552" s="29"/>
      <c r="CY552" s="29"/>
      <c r="CZ552" s="29"/>
      <c r="DA552" s="29"/>
    </row>
    <row r="553" spans="6:105">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c r="AX553" s="29"/>
      <c r="AY553" s="29"/>
      <c r="AZ553" s="29"/>
      <c r="BA553" s="29"/>
      <c r="BB553" s="29"/>
      <c r="BC553" s="29"/>
      <c r="BD553" s="29"/>
      <c r="BE553" s="29"/>
      <c r="BF553" s="29"/>
      <c r="BG553" s="29"/>
      <c r="BH553" s="29"/>
      <c r="BI553" s="29"/>
      <c r="BJ553" s="29"/>
      <c r="BK553" s="29"/>
      <c r="BL553" s="29"/>
      <c r="BM553" s="29"/>
      <c r="BN553" s="29"/>
      <c r="BO553" s="29"/>
      <c r="BP553" s="29"/>
      <c r="BQ553" s="29"/>
      <c r="BR553" s="29"/>
      <c r="BS553" s="29"/>
      <c r="BT553" s="29"/>
      <c r="BU553" s="29"/>
      <c r="BV553" s="29"/>
      <c r="BW553" s="29"/>
      <c r="BX553" s="29"/>
      <c r="BY553" s="29"/>
      <c r="BZ553" s="29"/>
      <c r="CA553" s="29"/>
      <c r="CB553" s="29"/>
      <c r="CC553" s="29"/>
      <c r="CD553" s="29"/>
      <c r="CE553" s="29"/>
      <c r="CF553" s="29"/>
      <c r="CG553" s="29"/>
      <c r="CH553" s="29"/>
      <c r="CI553" s="29"/>
      <c r="CJ553" s="29"/>
      <c r="CK553" s="29"/>
      <c r="CL553" s="29"/>
      <c r="CM553" s="29"/>
      <c r="CN553" s="29"/>
      <c r="CO553" s="29"/>
      <c r="CP553" s="29"/>
      <c r="CQ553" s="29"/>
      <c r="CR553" s="29"/>
      <c r="CS553" s="29"/>
      <c r="CT553" s="29"/>
      <c r="CU553" s="29"/>
      <c r="CV553" s="29"/>
      <c r="CW553" s="29"/>
      <c r="CX553" s="29"/>
      <c r="CY553" s="29"/>
      <c r="CZ553" s="29"/>
      <c r="DA553" s="29"/>
    </row>
    <row r="554" spans="6:105">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c r="AX554" s="29"/>
      <c r="AY554" s="29"/>
      <c r="AZ554" s="29"/>
      <c r="BA554" s="29"/>
      <c r="BB554" s="29"/>
      <c r="BC554" s="29"/>
      <c r="BD554" s="29"/>
      <c r="BE554" s="29"/>
      <c r="BF554" s="29"/>
      <c r="BG554" s="29"/>
      <c r="BH554" s="29"/>
      <c r="BI554" s="29"/>
      <c r="BJ554" s="29"/>
      <c r="BK554" s="29"/>
      <c r="BL554" s="29"/>
      <c r="BM554" s="29"/>
      <c r="BN554" s="29"/>
      <c r="BO554" s="29"/>
      <c r="BP554" s="29"/>
      <c r="BQ554" s="29"/>
      <c r="BR554" s="29"/>
      <c r="BS554" s="29"/>
      <c r="BT554" s="29"/>
      <c r="BU554" s="29"/>
      <c r="BV554" s="29"/>
      <c r="BW554" s="29"/>
      <c r="BX554" s="29"/>
      <c r="BY554" s="29"/>
      <c r="BZ554" s="29"/>
      <c r="CA554" s="29"/>
      <c r="CB554" s="29"/>
      <c r="CC554" s="29"/>
      <c r="CD554" s="29"/>
      <c r="CE554" s="29"/>
      <c r="CF554" s="29"/>
      <c r="CG554" s="29"/>
      <c r="CH554" s="29"/>
      <c r="CI554" s="29"/>
      <c r="CJ554" s="29"/>
      <c r="CK554" s="29"/>
      <c r="CL554" s="29"/>
      <c r="CM554" s="29"/>
      <c r="CN554" s="29"/>
      <c r="CO554" s="29"/>
      <c r="CP554" s="29"/>
      <c r="CQ554" s="29"/>
      <c r="CR554" s="29"/>
      <c r="CS554" s="29"/>
      <c r="CT554" s="29"/>
      <c r="CU554" s="29"/>
      <c r="CV554" s="29"/>
      <c r="CW554" s="29"/>
      <c r="CX554" s="29"/>
      <c r="CY554" s="29"/>
      <c r="CZ554" s="29"/>
      <c r="DA554" s="29"/>
    </row>
    <row r="555" spans="6:105">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9"/>
      <c r="BL555" s="29"/>
      <c r="BM555" s="29"/>
      <c r="BN555" s="29"/>
      <c r="BO555" s="29"/>
      <c r="BP555" s="29"/>
      <c r="BQ555" s="29"/>
      <c r="BR555" s="29"/>
      <c r="BS555" s="29"/>
      <c r="BT555" s="29"/>
      <c r="BU555" s="29"/>
      <c r="BV555" s="29"/>
      <c r="BW555" s="29"/>
      <c r="BX555" s="29"/>
      <c r="BY555" s="29"/>
      <c r="BZ555" s="29"/>
      <c r="CA555" s="29"/>
      <c r="CB555" s="29"/>
      <c r="CC555" s="29"/>
      <c r="CD555" s="29"/>
      <c r="CE555" s="29"/>
      <c r="CF555" s="29"/>
      <c r="CG555" s="29"/>
      <c r="CH555" s="29"/>
      <c r="CI555" s="29"/>
      <c r="CJ555" s="29"/>
      <c r="CK555" s="29"/>
      <c r="CL555" s="29"/>
      <c r="CM555" s="29"/>
      <c r="CN555" s="29"/>
      <c r="CO555" s="29"/>
      <c r="CP555" s="29"/>
      <c r="CQ555" s="29"/>
      <c r="CR555" s="29"/>
      <c r="CS555" s="29"/>
      <c r="CT555" s="29"/>
      <c r="CU555" s="29"/>
      <c r="CV555" s="29"/>
      <c r="CW555" s="29"/>
      <c r="CX555" s="29"/>
      <c r="CY555" s="29"/>
      <c r="CZ555" s="29"/>
      <c r="DA555" s="29"/>
    </row>
    <row r="556" spans="6:105">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c r="AX556" s="29"/>
      <c r="AY556" s="29"/>
      <c r="AZ556" s="29"/>
      <c r="BA556" s="29"/>
      <c r="BB556" s="29"/>
      <c r="BC556" s="29"/>
      <c r="BD556" s="29"/>
      <c r="BE556" s="29"/>
      <c r="BF556" s="29"/>
      <c r="BG556" s="29"/>
      <c r="BH556" s="29"/>
      <c r="BI556" s="29"/>
      <c r="BJ556" s="29"/>
      <c r="BK556" s="29"/>
      <c r="BL556" s="29"/>
      <c r="BM556" s="29"/>
      <c r="BN556" s="29"/>
      <c r="BO556" s="29"/>
      <c r="BP556" s="29"/>
      <c r="BQ556" s="29"/>
      <c r="BR556" s="29"/>
      <c r="BS556" s="29"/>
      <c r="BT556" s="29"/>
      <c r="BU556" s="29"/>
      <c r="BV556" s="29"/>
      <c r="BW556" s="29"/>
      <c r="BX556" s="29"/>
      <c r="BY556" s="29"/>
      <c r="BZ556" s="29"/>
      <c r="CA556" s="29"/>
      <c r="CB556" s="29"/>
      <c r="CC556" s="29"/>
      <c r="CD556" s="29"/>
      <c r="CE556" s="29"/>
      <c r="CF556" s="29"/>
      <c r="CG556" s="29"/>
      <c r="CH556" s="29"/>
      <c r="CI556" s="29"/>
      <c r="CJ556" s="29"/>
      <c r="CK556" s="29"/>
      <c r="CL556" s="29"/>
      <c r="CM556" s="29"/>
      <c r="CN556" s="29"/>
      <c r="CO556" s="29"/>
      <c r="CP556" s="29"/>
      <c r="CQ556" s="29"/>
      <c r="CR556" s="29"/>
      <c r="CS556" s="29"/>
      <c r="CT556" s="29"/>
      <c r="CU556" s="29"/>
      <c r="CV556" s="29"/>
      <c r="CW556" s="29"/>
      <c r="CX556" s="29"/>
      <c r="CY556" s="29"/>
      <c r="CZ556" s="29"/>
      <c r="DA556" s="29"/>
    </row>
    <row r="557" spans="6:105">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c r="AX557" s="29"/>
      <c r="AY557" s="29"/>
      <c r="AZ557" s="29"/>
      <c r="BA557" s="29"/>
      <c r="BB557" s="29"/>
      <c r="BC557" s="29"/>
      <c r="BD557" s="29"/>
      <c r="BE557" s="29"/>
      <c r="BF557" s="29"/>
      <c r="BG557" s="29"/>
      <c r="BH557" s="29"/>
      <c r="BI557" s="29"/>
      <c r="BJ557" s="29"/>
      <c r="BK557" s="29"/>
      <c r="BL557" s="29"/>
      <c r="BM557" s="29"/>
      <c r="BN557" s="29"/>
      <c r="BO557" s="29"/>
      <c r="BP557" s="29"/>
      <c r="BQ557" s="29"/>
      <c r="BR557" s="29"/>
      <c r="BS557" s="29"/>
      <c r="BT557" s="29"/>
      <c r="BU557" s="29"/>
      <c r="BV557" s="29"/>
      <c r="BW557" s="29"/>
      <c r="BX557" s="29"/>
      <c r="BY557" s="29"/>
      <c r="BZ557" s="29"/>
      <c r="CA557" s="29"/>
      <c r="CB557" s="29"/>
      <c r="CC557" s="29"/>
      <c r="CD557" s="29"/>
      <c r="CE557" s="29"/>
      <c r="CF557" s="29"/>
      <c r="CG557" s="29"/>
      <c r="CH557" s="29"/>
      <c r="CI557" s="29"/>
      <c r="CJ557" s="29"/>
      <c r="CK557" s="29"/>
      <c r="CL557" s="29"/>
      <c r="CM557" s="29"/>
      <c r="CN557" s="29"/>
      <c r="CO557" s="29"/>
      <c r="CP557" s="29"/>
      <c r="CQ557" s="29"/>
      <c r="CR557" s="29"/>
      <c r="CS557" s="29"/>
      <c r="CT557" s="29"/>
      <c r="CU557" s="29"/>
      <c r="CV557" s="29"/>
      <c r="CW557" s="29"/>
      <c r="CX557" s="29"/>
      <c r="CY557" s="29"/>
      <c r="CZ557" s="29"/>
      <c r="DA557" s="29"/>
    </row>
    <row r="558" spans="6:105">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c r="AS558" s="29"/>
      <c r="AT558" s="29"/>
      <c r="AU558" s="29"/>
      <c r="AV558" s="29"/>
      <c r="AW558" s="29"/>
      <c r="AX558" s="29"/>
      <c r="AY558" s="29"/>
      <c r="AZ558" s="29"/>
      <c r="BA558" s="29"/>
      <c r="BB558" s="29"/>
      <c r="BC558" s="29"/>
      <c r="BD558" s="29"/>
      <c r="BE558" s="29"/>
      <c r="BF558" s="29"/>
      <c r="BG558" s="29"/>
      <c r="BH558" s="29"/>
      <c r="BI558" s="29"/>
      <c r="BJ558" s="29"/>
      <c r="BK558" s="29"/>
      <c r="BL558" s="29"/>
      <c r="BM558" s="29"/>
      <c r="BN558" s="29"/>
      <c r="BO558" s="29"/>
      <c r="BP558" s="29"/>
      <c r="BQ558" s="29"/>
      <c r="BR558" s="29"/>
      <c r="BS558" s="29"/>
      <c r="BT558" s="29"/>
      <c r="BU558" s="29"/>
      <c r="BV558" s="29"/>
      <c r="BW558" s="29"/>
      <c r="BX558" s="29"/>
      <c r="BY558" s="29"/>
      <c r="BZ558" s="29"/>
      <c r="CA558" s="29"/>
      <c r="CB558" s="29"/>
      <c r="CC558" s="29"/>
      <c r="CD558" s="29"/>
      <c r="CE558" s="29"/>
      <c r="CF558" s="29"/>
      <c r="CG558" s="29"/>
      <c r="CH558" s="29"/>
      <c r="CI558" s="29"/>
      <c r="CJ558" s="29"/>
      <c r="CK558" s="29"/>
      <c r="CL558" s="29"/>
      <c r="CM558" s="29"/>
      <c r="CN558" s="29"/>
      <c r="CO558" s="29"/>
      <c r="CP558" s="29"/>
      <c r="CQ558" s="29"/>
      <c r="CR558" s="29"/>
      <c r="CS558" s="29"/>
      <c r="CT558" s="29"/>
      <c r="CU558" s="29"/>
      <c r="CV558" s="29"/>
      <c r="CW558" s="29"/>
      <c r="CX558" s="29"/>
      <c r="CY558" s="29"/>
      <c r="CZ558" s="29"/>
      <c r="DA558" s="29"/>
    </row>
    <row r="559" spans="6:105">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c r="AS559" s="29"/>
      <c r="AT559" s="29"/>
      <c r="AU559" s="29"/>
      <c r="AV559" s="29"/>
      <c r="AW559" s="29"/>
      <c r="AX559" s="29"/>
      <c r="AY559" s="29"/>
      <c r="AZ559" s="29"/>
      <c r="BA559" s="29"/>
      <c r="BB559" s="29"/>
      <c r="BC559" s="29"/>
      <c r="BD559" s="29"/>
      <c r="BE559" s="29"/>
      <c r="BF559" s="29"/>
      <c r="BG559" s="29"/>
      <c r="BH559" s="29"/>
      <c r="BI559" s="29"/>
      <c r="BJ559" s="29"/>
      <c r="BK559" s="29"/>
      <c r="BL559" s="29"/>
      <c r="BM559" s="29"/>
      <c r="BN559" s="29"/>
      <c r="BO559" s="29"/>
      <c r="BP559" s="29"/>
      <c r="BQ559" s="29"/>
      <c r="BR559" s="29"/>
      <c r="BS559" s="29"/>
      <c r="BT559" s="29"/>
      <c r="BU559" s="29"/>
      <c r="BV559" s="29"/>
      <c r="BW559" s="29"/>
      <c r="BX559" s="29"/>
      <c r="BY559" s="29"/>
      <c r="BZ559" s="29"/>
      <c r="CA559" s="29"/>
      <c r="CB559" s="29"/>
      <c r="CC559" s="29"/>
      <c r="CD559" s="29"/>
      <c r="CE559" s="29"/>
      <c r="CF559" s="29"/>
      <c r="CG559" s="29"/>
      <c r="CH559" s="29"/>
      <c r="CI559" s="29"/>
      <c r="CJ559" s="29"/>
      <c r="CK559" s="29"/>
      <c r="CL559" s="29"/>
      <c r="CM559" s="29"/>
      <c r="CN559" s="29"/>
      <c r="CO559" s="29"/>
      <c r="CP559" s="29"/>
      <c r="CQ559" s="29"/>
      <c r="CR559" s="29"/>
      <c r="CS559" s="29"/>
      <c r="CT559" s="29"/>
      <c r="CU559" s="29"/>
      <c r="CV559" s="29"/>
      <c r="CW559" s="29"/>
      <c r="CX559" s="29"/>
      <c r="CY559" s="29"/>
      <c r="CZ559" s="29"/>
      <c r="DA559" s="29"/>
    </row>
    <row r="560" spans="6:105">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c r="AS560" s="29"/>
      <c r="AT560" s="29"/>
      <c r="AU560" s="29"/>
      <c r="AV560" s="29"/>
      <c r="AW560" s="29"/>
      <c r="AX560" s="29"/>
      <c r="AY560" s="29"/>
      <c r="AZ560" s="29"/>
      <c r="BA560" s="29"/>
      <c r="BB560" s="29"/>
      <c r="BC560" s="29"/>
      <c r="BD560" s="29"/>
      <c r="BE560" s="29"/>
      <c r="BF560" s="29"/>
      <c r="BG560" s="29"/>
      <c r="BH560" s="29"/>
      <c r="BI560" s="29"/>
      <c r="BJ560" s="29"/>
      <c r="BK560" s="29"/>
      <c r="BL560" s="29"/>
      <c r="BM560" s="29"/>
      <c r="BN560" s="29"/>
      <c r="BO560" s="29"/>
      <c r="BP560" s="29"/>
      <c r="BQ560" s="29"/>
      <c r="BR560" s="29"/>
      <c r="BS560" s="29"/>
      <c r="BT560" s="29"/>
      <c r="BU560" s="29"/>
      <c r="BV560" s="29"/>
      <c r="BW560" s="29"/>
      <c r="BX560" s="29"/>
      <c r="BY560" s="29"/>
      <c r="BZ560" s="29"/>
      <c r="CA560" s="29"/>
      <c r="CB560" s="29"/>
      <c r="CC560" s="29"/>
      <c r="CD560" s="29"/>
      <c r="CE560" s="29"/>
      <c r="CF560" s="29"/>
      <c r="CG560" s="29"/>
      <c r="CH560" s="29"/>
      <c r="CI560" s="29"/>
      <c r="CJ560" s="29"/>
      <c r="CK560" s="29"/>
      <c r="CL560" s="29"/>
      <c r="CM560" s="29"/>
      <c r="CN560" s="29"/>
      <c r="CO560" s="29"/>
      <c r="CP560" s="29"/>
      <c r="CQ560" s="29"/>
      <c r="CR560" s="29"/>
      <c r="CS560" s="29"/>
      <c r="CT560" s="29"/>
      <c r="CU560" s="29"/>
      <c r="CV560" s="29"/>
      <c r="CW560" s="29"/>
      <c r="CX560" s="29"/>
      <c r="CY560" s="29"/>
      <c r="CZ560" s="29"/>
      <c r="DA560" s="29"/>
    </row>
    <row r="561" spans="6:105">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c r="AX561" s="29"/>
      <c r="AY561" s="29"/>
      <c r="AZ561" s="29"/>
      <c r="BA561" s="29"/>
      <c r="BB561" s="29"/>
      <c r="BC561" s="29"/>
      <c r="BD561" s="29"/>
      <c r="BE561" s="29"/>
      <c r="BF561" s="29"/>
      <c r="BG561" s="29"/>
      <c r="BH561" s="29"/>
      <c r="BI561" s="29"/>
      <c r="BJ561" s="29"/>
      <c r="BK561" s="29"/>
      <c r="BL561" s="29"/>
      <c r="BM561" s="29"/>
      <c r="BN561" s="29"/>
      <c r="BO561" s="29"/>
      <c r="BP561" s="29"/>
      <c r="BQ561" s="29"/>
      <c r="BR561" s="29"/>
      <c r="BS561" s="29"/>
      <c r="BT561" s="29"/>
      <c r="BU561" s="29"/>
      <c r="BV561" s="29"/>
      <c r="BW561" s="29"/>
      <c r="BX561" s="29"/>
      <c r="BY561" s="29"/>
      <c r="BZ561" s="29"/>
      <c r="CA561" s="29"/>
      <c r="CB561" s="29"/>
      <c r="CC561" s="29"/>
      <c r="CD561" s="29"/>
      <c r="CE561" s="29"/>
      <c r="CF561" s="29"/>
      <c r="CG561" s="29"/>
      <c r="CH561" s="29"/>
      <c r="CI561" s="29"/>
      <c r="CJ561" s="29"/>
      <c r="CK561" s="29"/>
      <c r="CL561" s="29"/>
      <c r="CM561" s="29"/>
      <c r="CN561" s="29"/>
      <c r="CO561" s="29"/>
      <c r="CP561" s="29"/>
      <c r="CQ561" s="29"/>
      <c r="CR561" s="29"/>
      <c r="CS561" s="29"/>
      <c r="CT561" s="29"/>
      <c r="CU561" s="29"/>
      <c r="CV561" s="29"/>
      <c r="CW561" s="29"/>
      <c r="CX561" s="29"/>
      <c r="CY561" s="29"/>
      <c r="CZ561" s="29"/>
      <c r="DA561" s="29"/>
    </row>
    <row r="562" spans="6:105">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c r="AX562" s="29"/>
      <c r="AY562" s="29"/>
      <c r="AZ562" s="29"/>
      <c r="BA562" s="29"/>
      <c r="BB562" s="29"/>
      <c r="BC562" s="29"/>
      <c r="BD562" s="29"/>
      <c r="BE562" s="29"/>
      <c r="BF562" s="29"/>
      <c r="BG562" s="29"/>
      <c r="BH562" s="29"/>
      <c r="BI562" s="29"/>
      <c r="BJ562" s="29"/>
      <c r="BK562" s="29"/>
      <c r="BL562" s="29"/>
      <c r="BM562" s="29"/>
      <c r="BN562" s="29"/>
      <c r="BO562" s="29"/>
      <c r="BP562" s="29"/>
      <c r="BQ562" s="29"/>
      <c r="BR562" s="29"/>
      <c r="BS562" s="29"/>
      <c r="BT562" s="29"/>
      <c r="BU562" s="29"/>
      <c r="BV562" s="29"/>
      <c r="BW562" s="29"/>
      <c r="BX562" s="29"/>
      <c r="BY562" s="29"/>
      <c r="BZ562" s="29"/>
      <c r="CA562" s="29"/>
      <c r="CB562" s="29"/>
      <c r="CC562" s="29"/>
      <c r="CD562" s="29"/>
      <c r="CE562" s="29"/>
      <c r="CF562" s="29"/>
      <c r="CG562" s="29"/>
      <c r="CH562" s="29"/>
      <c r="CI562" s="29"/>
      <c r="CJ562" s="29"/>
      <c r="CK562" s="29"/>
      <c r="CL562" s="29"/>
      <c r="CM562" s="29"/>
      <c r="CN562" s="29"/>
      <c r="CO562" s="29"/>
      <c r="CP562" s="29"/>
      <c r="CQ562" s="29"/>
      <c r="CR562" s="29"/>
      <c r="CS562" s="29"/>
      <c r="CT562" s="29"/>
      <c r="CU562" s="29"/>
      <c r="CV562" s="29"/>
      <c r="CW562" s="29"/>
      <c r="CX562" s="29"/>
      <c r="CY562" s="29"/>
      <c r="CZ562" s="29"/>
      <c r="DA562" s="29"/>
    </row>
    <row r="563" spans="6:105">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c r="AX563" s="29"/>
      <c r="AY563" s="29"/>
      <c r="AZ563" s="29"/>
      <c r="BA563" s="29"/>
      <c r="BB563" s="29"/>
      <c r="BC563" s="29"/>
      <c r="BD563" s="29"/>
      <c r="BE563" s="29"/>
      <c r="BF563" s="29"/>
      <c r="BG563" s="29"/>
      <c r="BH563" s="29"/>
      <c r="BI563" s="29"/>
      <c r="BJ563" s="29"/>
      <c r="BK563" s="29"/>
      <c r="BL563" s="29"/>
      <c r="BM563" s="29"/>
      <c r="BN563" s="29"/>
      <c r="BO563" s="29"/>
      <c r="BP563" s="29"/>
      <c r="BQ563" s="29"/>
      <c r="BR563" s="29"/>
      <c r="BS563" s="29"/>
      <c r="BT563" s="29"/>
      <c r="BU563" s="29"/>
      <c r="BV563" s="29"/>
      <c r="BW563" s="29"/>
      <c r="BX563" s="29"/>
      <c r="BY563" s="29"/>
      <c r="BZ563" s="29"/>
      <c r="CA563" s="29"/>
      <c r="CB563" s="29"/>
      <c r="CC563" s="29"/>
      <c r="CD563" s="29"/>
      <c r="CE563" s="29"/>
      <c r="CF563" s="29"/>
      <c r="CG563" s="29"/>
      <c r="CH563" s="29"/>
      <c r="CI563" s="29"/>
      <c r="CJ563" s="29"/>
      <c r="CK563" s="29"/>
      <c r="CL563" s="29"/>
      <c r="CM563" s="29"/>
      <c r="CN563" s="29"/>
      <c r="CO563" s="29"/>
      <c r="CP563" s="29"/>
      <c r="CQ563" s="29"/>
      <c r="CR563" s="29"/>
      <c r="CS563" s="29"/>
      <c r="CT563" s="29"/>
      <c r="CU563" s="29"/>
      <c r="CV563" s="29"/>
      <c r="CW563" s="29"/>
      <c r="CX563" s="29"/>
      <c r="CY563" s="29"/>
      <c r="CZ563" s="29"/>
      <c r="DA563" s="29"/>
    </row>
    <row r="564" spans="6:105">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c r="AX564" s="29"/>
      <c r="AY564" s="29"/>
      <c r="AZ564" s="29"/>
      <c r="BA564" s="29"/>
      <c r="BB564" s="29"/>
      <c r="BC564" s="29"/>
      <c r="BD564" s="29"/>
      <c r="BE564" s="29"/>
      <c r="BF564" s="29"/>
      <c r="BG564" s="29"/>
      <c r="BH564" s="29"/>
      <c r="BI564" s="29"/>
      <c r="BJ564" s="29"/>
      <c r="BK564" s="29"/>
      <c r="BL564" s="29"/>
      <c r="BM564" s="29"/>
      <c r="BN564" s="29"/>
      <c r="BO564" s="29"/>
      <c r="BP564" s="29"/>
      <c r="BQ564" s="29"/>
      <c r="BR564" s="29"/>
      <c r="BS564" s="29"/>
      <c r="BT564" s="29"/>
      <c r="BU564" s="29"/>
      <c r="BV564" s="29"/>
      <c r="BW564" s="29"/>
      <c r="BX564" s="29"/>
      <c r="BY564" s="29"/>
      <c r="BZ564" s="29"/>
      <c r="CA564" s="29"/>
      <c r="CB564" s="29"/>
      <c r="CC564" s="29"/>
      <c r="CD564" s="29"/>
      <c r="CE564" s="29"/>
      <c r="CF564" s="29"/>
      <c r="CG564" s="29"/>
      <c r="CH564" s="29"/>
      <c r="CI564" s="29"/>
      <c r="CJ564" s="29"/>
      <c r="CK564" s="29"/>
      <c r="CL564" s="29"/>
      <c r="CM564" s="29"/>
      <c r="CN564" s="29"/>
      <c r="CO564" s="29"/>
      <c r="CP564" s="29"/>
      <c r="CQ564" s="29"/>
      <c r="CR564" s="29"/>
      <c r="CS564" s="29"/>
      <c r="CT564" s="29"/>
      <c r="CU564" s="29"/>
      <c r="CV564" s="29"/>
      <c r="CW564" s="29"/>
      <c r="CX564" s="29"/>
      <c r="CY564" s="29"/>
      <c r="CZ564" s="29"/>
      <c r="DA564" s="29"/>
    </row>
    <row r="565" spans="6:105">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c r="AX565" s="29"/>
      <c r="AY565" s="29"/>
      <c r="AZ565" s="29"/>
      <c r="BA565" s="29"/>
      <c r="BB565" s="29"/>
      <c r="BC565" s="29"/>
      <c r="BD565" s="29"/>
      <c r="BE565" s="29"/>
      <c r="BF565" s="29"/>
      <c r="BG565" s="29"/>
      <c r="BH565" s="29"/>
      <c r="BI565" s="29"/>
      <c r="BJ565" s="29"/>
      <c r="BK565" s="29"/>
      <c r="BL565" s="29"/>
      <c r="BM565" s="29"/>
      <c r="BN565" s="29"/>
      <c r="BO565" s="29"/>
      <c r="BP565" s="29"/>
      <c r="BQ565" s="29"/>
      <c r="BR565" s="29"/>
      <c r="BS565" s="29"/>
      <c r="BT565" s="29"/>
      <c r="BU565" s="29"/>
      <c r="BV565" s="29"/>
      <c r="BW565" s="29"/>
      <c r="BX565" s="29"/>
      <c r="BY565" s="29"/>
      <c r="BZ565" s="29"/>
      <c r="CA565" s="29"/>
      <c r="CB565" s="29"/>
      <c r="CC565" s="29"/>
      <c r="CD565" s="29"/>
      <c r="CE565" s="29"/>
      <c r="CF565" s="29"/>
      <c r="CG565" s="29"/>
      <c r="CH565" s="29"/>
      <c r="CI565" s="29"/>
      <c r="CJ565" s="29"/>
      <c r="CK565" s="29"/>
      <c r="CL565" s="29"/>
      <c r="CM565" s="29"/>
      <c r="CN565" s="29"/>
      <c r="CO565" s="29"/>
      <c r="CP565" s="29"/>
      <c r="CQ565" s="29"/>
      <c r="CR565" s="29"/>
      <c r="CS565" s="29"/>
      <c r="CT565" s="29"/>
      <c r="CU565" s="29"/>
      <c r="CV565" s="29"/>
      <c r="CW565" s="29"/>
      <c r="CX565" s="29"/>
      <c r="CY565" s="29"/>
      <c r="CZ565" s="29"/>
      <c r="DA565" s="29"/>
    </row>
    <row r="566" spans="6:105">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29"/>
      <c r="AY566" s="29"/>
      <c r="AZ566" s="29"/>
      <c r="BA566" s="29"/>
      <c r="BB566" s="29"/>
      <c r="BC566" s="29"/>
      <c r="BD566" s="29"/>
      <c r="BE566" s="29"/>
      <c r="BF566" s="29"/>
      <c r="BG566" s="29"/>
      <c r="BH566" s="29"/>
      <c r="BI566" s="29"/>
      <c r="BJ566" s="29"/>
      <c r="BK566" s="29"/>
      <c r="BL566" s="29"/>
      <c r="BM566" s="29"/>
      <c r="BN566" s="29"/>
      <c r="BO566" s="29"/>
      <c r="BP566" s="29"/>
      <c r="BQ566" s="29"/>
      <c r="BR566" s="29"/>
      <c r="BS566" s="29"/>
      <c r="BT566" s="29"/>
      <c r="BU566" s="29"/>
      <c r="BV566" s="29"/>
      <c r="BW566" s="29"/>
      <c r="BX566" s="29"/>
      <c r="BY566" s="29"/>
      <c r="BZ566" s="29"/>
      <c r="CA566" s="29"/>
      <c r="CB566" s="29"/>
      <c r="CC566" s="29"/>
      <c r="CD566" s="29"/>
      <c r="CE566" s="29"/>
      <c r="CF566" s="29"/>
      <c r="CG566" s="29"/>
      <c r="CH566" s="29"/>
      <c r="CI566" s="29"/>
      <c r="CJ566" s="29"/>
      <c r="CK566" s="29"/>
      <c r="CL566" s="29"/>
      <c r="CM566" s="29"/>
      <c r="CN566" s="29"/>
      <c r="CO566" s="29"/>
      <c r="CP566" s="29"/>
      <c r="CQ566" s="29"/>
      <c r="CR566" s="29"/>
      <c r="CS566" s="29"/>
      <c r="CT566" s="29"/>
      <c r="CU566" s="29"/>
      <c r="CV566" s="29"/>
      <c r="CW566" s="29"/>
      <c r="CX566" s="29"/>
      <c r="CY566" s="29"/>
      <c r="CZ566" s="29"/>
      <c r="DA566" s="29"/>
    </row>
    <row r="567" spans="6:105">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29"/>
      <c r="AY567" s="29"/>
      <c r="AZ567" s="29"/>
      <c r="BA567" s="29"/>
      <c r="BB567" s="29"/>
      <c r="BC567" s="29"/>
      <c r="BD567" s="29"/>
      <c r="BE567" s="29"/>
      <c r="BF567" s="29"/>
      <c r="BG567" s="29"/>
      <c r="BH567" s="29"/>
      <c r="BI567" s="29"/>
      <c r="BJ567" s="29"/>
      <c r="BK567" s="29"/>
      <c r="BL567" s="29"/>
      <c r="BM567" s="29"/>
      <c r="BN567" s="29"/>
      <c r="BO567" s="29"/>
      <c r="BP567" s="29"/>
      <c r="BQ567" s="29"/>
      <c r="BR567" s="29"/>
      <c r="BS567" s="29"/>
      <c r="BT567" s="29"/>
      <c r="BU567" s="29"/>
      <c r="BV567" s="29"/>
      <c r="BW567" s="29"/>
      <c r="BX567" s="29"/>
      <c r="BY567" s="29"/>
      <c r="BZ567" s="29"/>
      <c r="CA567" s="29"/>
      <c r="CB567" s="29"/>
      <c r="CC567" s="29"/>
      <c r="CD567" s="29"/>
      <c r="CE567" s="29"/>
      <c r="CF567" s="29"/>
      <c r="CG567" s="29"/>
      <c r="CH567" s="29"/>
      <c r="CI567" s="29"/>
      <c r="CJ567" s="29"/>
      <c r="CK567" s="29"/>
      <c r="CL567" s="29"/>
      <c r="CM567" s="29"/>
      <c r="CN567" s="29"/>
      <c r="CO567" s="29"/>
      <c r="CP567" s="29"/>
      <c r="CQ567" s="29"/>
      <c r="CR567" s="29"/>
      <c r="CS567" s="29"/>
      <c r="CT567" s="29"/>
      <c r="CU567" s="29"/>
      <c r="CV567" s="29"/>
      <c r="CW567" s="29"/>
      <c r="CX567" s="29"/>
      <c r="CY567" s="29"/>
      <c r="CZ567" s="29"/>
      <c r="DA567" s="29"/>
    </row>
    <row r="568" spans="6:105">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c r="AX568" s="29"/>
      <c r="AY568" s="29"/>
      <c r="AZ568" s="29"/>
      <c r="BA568" s="29"/>
      <c r="BB568" s="29"/>
      <c r="BC568" s="29"/>
      <c r="BD568" s="29"/>
      <c r="BE568" s="29"/>
      <c r="BF568" s="29"/>
      <c r="BG568" s="29"/>
      <c r="BH568" s="29"/>
      <c r="BI568" s="29"/>
      <c r="BJ568" s="29"/>
      <c r="BK568" s="29"/>
      <c r="BL568" s="29"/>
      <c r="BM568" s="29"/>
      <c r="BN568" s="29"/>
      <c r="BO568" s="29"/>
      <c r="BP568" s="29"/>
      <c r="BQ568" s="29"/>
      <c r="BR568" s="29"/>
      <c r="BS568" s="29"/>
      <c r="BT568" s="29"/>
      <c r="BU568" s="29"/>
      <c r="BV568" s="29"/>
      <c r="BW568" s="29"/>
      <c r="BX568" s="29"/>
      <c r="BY568" s="29"/>
      <c r="BZ568" s="29"/>
      <c r="CA568" s="29"/>
      <c r="CB568" s="29"/>
      <c r="CC568" s="29"/>
      <c r="CD568" s="29"/>
      <c r="CE568" s="29"/>
      <c r="CF568" s="29"/>
      <c r="CG568" s="29"/>
      <c r="CH568" s="29"/>
      <c r="CI568" s="29"/>
      <c r="CJ568" s="29"/>
      <c r="CK568" s="29"/>
      <c r="CL568" s="29"/>
      <c r="CM568" s="29"/>
      <c r="CN568" s="29"/>
      <c r="CO568" s="29"/>
      <c r="CP568" s="29"/>
      <c r="CQ568" s="29"/>
      <c r="CR568" s="29"/>
      <c r="CS568" s="29"/>
      <c r="CT568" s="29"/>
      <c r="CU568" s="29"/>
      <c r="CV568" s="29"/>
      <c r="CW568" s="29"/>
      <c r="CX568" s="29"/>
      <c r="CY568" s="29"/>
      <c r="CZ568" s="29"/>
      <c r="DA568" s="29"/>
    </row>
    <row r="569" spans="6:105">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c r="AX569" s="29"/>
      <c r="AY569" s="29"/>
      <c r="AZ569" s="29"/>
      <c r="BA569" s="29"/>
      <c r="BB569" s="29"/>
      <c r="BC569" s="29"/>
      <c r="BD569" s="29"/>
      <c r="BE569" s="29"/>
      <c r="BF569" s="29"/>
      <c r="BG569" s="29"/>
      <c r="BH569" s="29"/>
      <c r="BI569" s="29"/>
      <c r="BJ569" s="29"/>
      <c r="BK569" s="29"/>
      <c r="BL569" s="29"/>
      <c r="BM569" s="29"/>
      <c r="BN569" s="29"/>
      <c r="BO569" s="29"/>
      <c r="BP569" s="29"/>
      <c r="BQ569" s="29"/>
      <c r="BR569" s="29"/>
      <c r="BS569" s="29"/>
      <c r="BT569" s="29"/>
      <c r="BU569" s="29"/>
      <c r="BV569" s="29"/>
      <c r="BW569" s="29"/>
      <c r="BX569" s="29"/>
      <c r="BY569" s="29"/>
      <c r="BZ569" s="29"/>
      <c r="CA569" s="29"/>
      <c r="CB569" s="29"/>
      <c r="CC569" s="29"/>
      <c r="CD569" s="29"/>
      <c r="CE569" s="29"/>
      <c r="CF569" s="29"/>
      <c r="CG569" s="29"/>
      <c r="CH569" s="29"/>
      <c r="CI569" s="29"/>
      <c r="CJ569" s="29"/>
      <c r="CK569" s="29"/>
      <c r="CL569" s="29"/>
      <c r="CM569" s="29"/>
      <c r="CN569" s="29"/>
      <c r="CO569" s="29"/>
      <c r="CP569" s="29"/>
      <c r="CQ569" s="29"/>
      <c r="CR569" s="29"/>
      <c r="CS569" s="29"/>
      <c r="CT569" s="29"/>
      <c r="CU569" s="29"/>
      <c r="CV569" s="29"/>
      <c r="CW569" s="29"/>
      <c r="CX569" s="29"/>
      <c r="CY569" s="29"/>
      <c r="CZ569" s="29"/>
      <c r="DA569" s="29"/>
    </row>
    <row r="570" spans="6:105">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c r="AX570" s="29"/>
      <c r="AY570" s="29"/>
      <c r="AZ570" s="29"/>
      <c r="BA570" s="29"/>
      <c r="BB570" s="29"/>
      <c r="BC570" s="29"/>
      <c r="BD570" s="29"/>
      <c r="BE570" s="29"/>
      <c r="BF570" s="29"/>
      <c r="BG570" s="29"/>
      <c r="BH570" s="29"/>
      <c r="BI570" s="29"/>
      <c r="BJ570" s="29"/>
      <c r="BK570" s="29"/>
      <c r="BL570" s="29"/>
      <c r="BM570" s="29"/>
      <c r="BN570" s="29"/>
      <c r="BO570" s="29"/>
      <c r="BP570" s="29"/>
      <c r="BQ570" s="29"/>
      <c r="BR570" s="29"/>
      <c r="BS570" s="29"/>
      <c r="BT570" s="29"/>
      <c r="BU570" s="29"/>
      <c r="BV570" s="29"/>
      <c r="BW570" s="29"/>
      <c r="BX570" s="29"/>
      <c r="BY570" s="29"/>
      <c r="BZ570" s="29"/>
      <c r="CA570" s="29"/>
      <c r="CB570" s="29"/>
      <c r="CC570" s="29"/>
      <c r="CD570" s="29"/>
      <c r="CE570" s="29"/>
      <c r="CF570" s="29"/>
      <c r="CG570" s="29"/>
      <c r="CH570" s="29"/>
      <c r="CI570" s="29"/>
      <c r="CJ570" s="29"/>
      <c r="CK570" s="29"/>
      <c r="CL570" s="29"/>
      <c r="CM570" s="29"/>
      <c r="CN570" s="29"/>
      <c r="CO570" s="29"/>
      <c r="CP570" s="29"/>
      <c r="CQ570" s="29"/>
      <c r="CR570" s="29"/>
      <c r="CS570" s="29"/>
      <c r="CT570" s="29"/>
      <c r="CU570" s="29"/>
      <c r="CV570" s="29"/>
      <c r="CW570" s="29"/>
      <c r="CX570" s="29"/>
      <c r="CY570" s="29"/>
      <c r="CZ570" s="29"/>
      <c r="DA570" s="29"/>
    </row>
    <row r="571" spans="6:105">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9"/>
      <c r="BL571" s="29"/>
      <c r="BM571" s="29"/>
      <c r="BN571" s="29"/>
      <c r="BO571" s="29"/>
      <c r="BP571" s="29"/>
      <c r="BQ571" s="29"/>
      <c r="BR571" s="29"/>
      <c r="BS571" s="29"/>
      <c r="BT571" s="29"/>
      <c r="BU571" s="29"/>
      <c r="BV571" s="29"/>
      <c r="BW571" s="29"/>
      <c r="BX571" s="29"/>
      <c r="BY571" s="29"/>
      <c r="BZ571" s="29"/>
      <c r="CA571" s="29"/>
      <c r="CB571" s="29"/>
      <c r="CC571" s="29"/>
      <c r="CD571" s="29"/>
      <c r="CE571" s="29"/>
      <c r="CF571" s="29"/>
      <c r="CG571" s="29"/>
      <c r="CH571" s="29"/>
      <c r="CI571" s="29"/>
      <c r="CJ571" s="29"/>
      <c r="CK571" s="29"/>
      <c r="CL571" s="29"/>
      <c r="CM571" s="29"/>
      <c r="CN571" s="29"/>
      <c r="CO571" s="29"/>
      <c r="CP571" s="29"/>
      <c r="CQ571" s="29"/>
      <c r="CR571" s="29"/>
      <c r="CS571" s="29"/>
      <c r="CT571" s="29"/>
      <c r="CU571" s="29"/>
      <c r="CV571" s="29"/>
      <c r="CW571" s="29"/>
      <c r="CX571" s="29"/>
      <c r="CY571" s="29"/>
      <c r="CZ571" s="29"/>
      <c r="DA571" s="29"/>
    </row>
    <row r="572" spans="6:105">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9"/>
      <c r="BL572" s="29"/>
      <c r="BM572" s="29"/>
      <c r="BN572" s="29"/>
      <c r="BO572" s="29"/>
      <c r="BP572" s="29"/>
      <c r="BQ572" s="29"/>
      <c r="BR572" s="29"/>
      <c r="BS572" s="29"/>
      <c r="BT572" s="29"/>
      <c r="BU572" s="29"/>
      <c r="BV572" s="29"/>
      <c r="BW572" s="29"/>
      <c r="BX572" s="29"/>
      <c r="BY572" s="29"/>
      <c r="BZ572" s="29"/>
      <c r="CA572" s="29"/>
      <c r="CB572" s="29"/>
      <c r="CC572" s="29"/>
      <c r="CD572" s="29"/>
      <c r="CE572" s="29"/>
      <c r="CF572" s="29"/>
      <c r="CG572" s="29"/>
      <c r="CH572" s="29"/>
      <c r="CI572" s="29"/>
      <c r="CJ572" s="29"/>
      <c r="CK572" s="29"/>
      <c r="CL572" s="29"/>
      <c r="CM572" s="29"/>
      <c r="CN572" s="29"/>
      <c r="CO572" s="29"/>
      <c r="CP572" s="29"/>
      <c r="CQ572" s="29"/>
      <c r="CR572" s="29"/>
      <c r="CS572" s="29"/>
      <c r="CT572" s="29"/>
      <c r="CU572" s="29"/>
      <c r="CV572" s="29"/>
      <c r="CW572" s="29"/>
      <c r="CX572" s="29"/>
      <c r="CY572" s="29"/>
      <c r="CZ572" s="29"/>
      <c r="DA572" s="29"/>
    </row>
    <row r="573" spans="6:105">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9"/>
      <c r="BL573" s="29"/>
      <c r="BM573" s="29"/>
      <c r="BN573" s="29"/>
      <c r="BO573" s="29"/>
      <c r="BP573" s="29"/>
      <c r="BQ573" s="29"/>
      <c r="BR573" s="29"/>
      <c r="BS573" s="29"/>
      <c r="BT573" s="29"/>
      <c r="BU573" s="29"/>
      <c r="BV573" s="29"/>
      <c r="BW573" s="29"/>
      <c r="BX573" s="29"/>
      <c r="BY573" s="29"/>
      <c r="BZ573" s="29"/>
      <c r="CA573" s="29"/>
      <c r="CB573" s="29"/>
      <c r="CC573" s="29"/>
      <c r="CD573" s="29"/>
      <c r="CE573" s="29"/>
      <c r="CF573" s="29"/>
      <c r="CG573" s="29"/>
      <c r="CH573" s="29"/>
      <c r="CI573" s="29"/>
      <c r="CJ573" s="29"/>
      <c r="CK573" s="29"/>
      <c r="CL573" s="29"/>
      <c r="CM573" s="29"/>
      <c r="CN573" s="29"/>
      <c r="CO573" s="29"/>
      <c r="CP573" s="29"/>
      <c r="CQ573" s="29"/>
      <c r="CR573" s="29"/>
      <c r="CS573" s="29"/>
      <c r="CT573" s="29"/>
      <c r="CU573" s="29"/>
      <c r="CV573" s="29"/>
      <c r="CW573" s="29"/>
      <c r="CX573" s="29"/>
      <c r="CY573" s="29"/>
      <c r="CZ573" s="29"/>
      <c r="DA573" s="29"/>
    </row>
    <row r="574" spans="6:105">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9"/>
      <c r="BL574" s="29"/>
      <c r="BM574" s="29"/>
      <c r="BN574" s="29"/>
      <c r="BO574" s="29"/>
      <c r="BP574" s="29"/>
      <c r="BQ574" s="29"/>
      <c r="BR574" s="29"/>
      <c r="BS574" s="29"/>
      <c r="BT574" s="29"/>
      <c r="BU574" s="29"/>
      <c r="BV574" s="29"/>
      <c r="BW574" s="29"/>
      <c r="BX574" s="29"/>
      <c r="BY574" s="29"/>
      <c r="BZ574" s="29"/>
      <c r="CA574" s="29"/>
      <c r="CB574" s="29"/>
      <c r="CC574" s="29"/>
      <c r="CD574" s="29"/>
      <c r="CE574" s="29"/>
      <c r="CF574" s="29"/>
      <c r="CG574" s="29"/>
      <c r="CH574" s="29"/>
      <c r="CI574" s="29"/>
      <c r="CJ574" s="29"/>
      <c r="CK574" s="29"/>
      <c r="CL574" s="29"/>
      <c r="CM574" s="29"/>
      <c r="CN574" s="29"/>
      <c r="CO574" s="29"/>
      <c r="CP574" s="29"/>
      <c r="CQ574" s="29"/>
      <c r="CR574" s="29"/>
      <c r="CS574" s="29"/>
      <c r="CT574" s="29"/>
      <c r="CU574" s="29"/>
      <c r="CV574" s="29"/>
      <c r="CW574" s="29"/>
      <c r="CX574" s="29"/>
      <c r="CY574" s="29"/>
      <c r="CZ574" s="29"/>
      <c r="DA574" s="29"/>
    </row>
    <row r="575" spans="6:105">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9"/>
      <c r="BL575" s="29"/>
      <c r="BM575" s="29"/>
      <c r="BN575" s="29"/>
      <c r="BO575" s="29"/>
      <c r="BP575" s="29"/>
      <c r="BQ575" s="29"/>
      <c r="BR575" s="29"/>
      <c r="BS575" s="29"/>
      <c r="BT575" s="29"/>
      <c r="BU575" s="29"/>
      <c r="BV575" s="29"/>
      <c r="BW575" s="29"/>
      <c r="BX575" s="29"/>
      <c r="BY575" s="29"/>
      <c r="BZ575" s="29"/>
      <c r="CA575" s="29"/>
      <c r="CB575" s="29"/>
      <c r="CC575" s="29"/>
      <c r="CD575" s="29"/>
      <c r="CE575" s="29"/>
      <c r="CF575" s="29"/>
      <c r="CG575" s="29"/>
      <c r="CH575" s="29"/>
      <c r="CI575" s="29"/>
      <c r="CJ575" s="29"/>
      <c r="CK575" s="29"/>
      <c r="CL575" s="29"/>
      <c r="CM575" s="29"/>
      <c r="CN575" s="29"/>
      <c r="CO575" s="29"/>
      <c r="CP575" s="29"/>
      <c r="CQ575" s="29"/>
      <c r="CR575" s="29"/>
      <c r="CS575" s="29"/>
      <c r="CT575" s="29"/>
      <c r="CU575" s="29"/>
      <c r="CV575" s="29"/>
      <c r="CW575" s="29"/>
      <c r="CX575" s="29"/>
      <c r="CY575" s="29"/>
      <c r="CZ575" s="29"/>
      <c r="DA575" s="29"/>
    </row>
    <row r="576" spans="6:105">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9"/>
      <c r="BL576" s="29"/>
      <c r="BM576" s="29"/>
      <c r="BN576" s="29"/>
      <c r="BO576" s="29"/>
      <c r="BP576" s="29"/>
      <c r="BQ576" s="29"/>
      <c r="BR576" s="29"/>
      <c r="BS576" s="29"/>
      <c r="BT576" s="29"/>
      <c r="BU576" s="29"/>
      <c r="BV576" s="29"/>
      <c r="BW576" s="29"/>
      <c r="BX576" s="29"/>
      <c r="BY576" s="29"/>
      <c r="BZ576" s="29"/>
      <c r="CA576" s="29"/>
      <c r="CB576" s="29"/>
      <c r="CC576" s="29"/>
      <c r="CD576" s="29"/>
      <c r="CE576" s="29"/>
      <c r="CF576" s="29"/>
      <c r="CG576" s="29"/>
      <c r="CH576" s="29"/>
      <c r="CI576" s="29"/>
      <c r="CJ576" s="29"/>
      <c r="CK576" s="29"/>
      <c r="CL576" s="29"/>
      <c r="CM576" s="29"/>
      <c r="CN576" s="29"/>
      <c r="CO576" s="29"/>
      <c r="CP576" s="29"/>
      <c r="CQ576" s="29"/>
      <c r="CR576" s="29"/>
      <c r="CS576" s="29"/>
      <c r="CT576" s="29"/>
      <c r="CU576" s="29"/>
      <c r="CV576" s="29"/>
      <c r="CW576" s="29"/>
      <c r="CX576" s="29"/>
      <c r="CY576" s="29"/>
      <c r="CZ576" s="29"/>
      <c r="DA576" s="29"/>
    </row>
    <row r="577" spans="6:105">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9"/>
      <c r="BL577" s="29"/>
      <c r="BM577" s="29"/>
      <c r="BN577" s="29"/>
      <c r="BO577" s="29"/>
      <c r="BP577" s="29"/>
      <c r="BQ577" s="29"/>
      <c r="BR577" s="29"/>
      <c r="BS577" s="29"/>
      <c r="BT577" s="29"/>
      <c r="BU577" s="29"/>
      <c r="BV577" s="29"/>
      <c r="BW577" s="29"/>
      <c r="BX577" s="29"/>
      <c r="BY577" s="29"/>
      <c r="BZ577" s="29"/>
      <c r="CA577" s="29"/>
      <c r="CB577" s="29"/>
      <c r="CC577" s="29"/>
      <c r="CD577" s="29"/>
      <c r="CE577" s="29"/>
      <c r="CF577" s="29"/>
      <c r="CG577" s="29"/>
      <c r="CH577" s="29"/>
      <c r="CI577" s="29"/>
      <c r="CJ577" s="29"/>
      <c r="CK577" s="29"/>
      <c r="CL577" s="29"/>
      <c r="CM577" s="29"/>
      <c r="CN577" s="29"/>
      <c r="CO577" s="29"/>
      <c r="CP577" s="29"/>
      <c r="CQ577" s="29"/>
      <c r="CR577" s="29"/>
      <c r="CS577" s="29"/>
      <c r="CT577" s="29"/>
      <c r="CU577" s="29"/>
      <c r="CV577" s="29"/>
      <c r="CW577" s="29"/>
      <c r="CX577" s="29"/>
      <c r="CY577" s="29"/>
      <c r="CZ577" s="29"/>
      <c r="DA577" s="29"/>
    </row>
    <row r="578" spans="6:105">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9"/>
      <c r="BL578" s="29"/>
      <c r="BM578" s="29"/>
      <c r="BN578" s="29"/>
      <c r="BO578" s="29"/>
      <c r="BP578" s="29"/>
      <c r="BQ578" s="29"/>
      <c r="BR578" s="29"/>
      <c r="BS578" s="29"/>
      <c r="BT578" s="29"/>
      <c r="BU578" s="29"/>
      <c r="BV578" s="29"/>
      <c r="BW578" s="29"/>
      <c r="BX578" s="29"/>
      <c r="BY578" s="29"/>
      <c r="BZ578" s="29"/>
      <c r="CA578" s="29"/>
      <c r="CB578" s="29"/>
      <c r="CC578" s="29"/>
      <c r="CD578" s="29"/>
      <c r="CE578" s="29"/>
      <c r="CF578" s="29"/>
      <c r="CG578" s="29"/>
      <c r="CH578" s="29"/>
      <c r="CI578" s="29"/>
      <c r="CJ578" s="29"/>
      <c r="CK578" s="29"/>
      <c r="CL578" s="29"/>
      <c r="CM578" s="29"/>
      <c r="CN578" s="29"/>
      <c r="CO578" s="29"/>
      <c r="CP578" s="29"/>
      <c r="CQ578" s="29"/>
      <c r="CR578" s="29"/>
      <c r="CS578" s="29"/>
      <c r="CT578" s="29"/>
      <c r="CU578" s="29"/>
      <c r="CV578" s="29"/>
      <c r="CW578" s="29"/>
      <c r="CX578" s="29"/>
      <c r="CY578" s="29"/>
      <c r="CZ578" s="29"/>
      <c r="DA578" s="29"/>
    </row>
    <row r="579" spans="6:105">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9"/>
      <c r="BL579" s="29"/>
      <c r="BM579" s="29"/>
      <c r="BN579" s="29"/>
      <c r="BO579" s="29"/>
      <c r="BP579" s="29"/>
      <c r="BQ579" s="29"/>
      <c r="BR579" s="29"/>
      <c r="BS579" s="29"/>
      <c r="BT579" s="29"/>
      <c r="BU579" s="29"/>
      <c r="BV579" s="29"/>
      <c r="BW579" s="29"/>
      <c r="BX579" s="29"/>
      <c r="BY579" s="29"/>
      <c r="BZ579" s="29"/>
      <c r="CA579" s="29"/>
      <c r="CB579" s="29"/>
      <c r="CC579" s="29"/>
      <c r="CD579" s="29"/>
      <c r="CE579" s="29"/>
      <c r="CF579" s="29"/>
      <c r="CG579" s="29"/>
      <c r="CH579" s="29"/>
      <c r="CI579" s="29"/>
      <c r="CJ579" s="29"/>
      <c r="CK579" s="29"/>
      <c r="CL579" s="29"/>
      <c r="CM579" s="29"/>
      <c r="CN579" s="29"/>
      <c r="CO579" s="29"/>
      <c r="CP579" s="29"/>
      <c r="CQ579" s="29"/>
      <c r="CR579" s="29"/>
      <c r="CS579" s="29"/>
      <c r="CT579" s="29"/>
      <c r="CU579" s="29"/>
      <c r="CV579" s="29"/>
      <c r="CW579" s="29"/>
      <c r="CX579" s="29"/>
      <c r="CY579" s="29"/>
      <c r="CZ579" s="29"/>
      <c r="DA579" s="29"/>
    </row>
    <row r="580" spans="6:105">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9"/>
      <c r="BL580" s="29"/>
      <c r="BM580" s="29"/>
      <c r="BN580" s="29"/>
      <c r="BO580" s="29"/>
      <c r="BP580" s="29"/>
      <c r="BQ580" s="29"/>
      <c r="BR580" s="29"/>
      <c r="BS580" s="29"/>
      <c r="BT580" s="29"/>
      <c r="BU580" s="29"/>
      <c r="BV580" s="29"/>
      <c r="BW580" s="29"/>
      <c r="BX580" s="29"/>
      <c r="BY580" s="29"/>
      <c r="BZ580" s="29"/>
      <c r="CA580" s="29"/>
      <c r="CB580" s="29"/>
      <c r="CC580" s="29"/>
      <c r="CD580" s="29"/>
      <c r="CE580" s="29"/>
      <c r="CF580" s="29"/>
      <c r="CG580" s="29"/>
      <c r="CH580" s="29"/>
      <c r="CI580" s="29"/>
      <c r="CJ580" s="29"/>
      <c r="CK580" s="29"/>
      <c r="CL580" s="29"/>
      <c r="CM580" s="29"/>
      <c r="CN580" s="29"/>
      <c r="CO580" s="29"/>
      <c r="CP580" s="29"/>
      <c r="CQ580" s="29"/>
      <c r="CR580" s="29"/>
      <c r="CS580" s="29"/>
      <c r="CT580" s="29"/>
      <c r="CU580" s="29"/>
      <c r="CV580" s="29"/>
      <c r="CW580" s="29"/>
      <c r="CX580" s="29"/>
      <c r="CY580" s="29"/>
      <c r="CZ580" s="29"/>
      <c r="DA580" s="29"/>
    </row>
    <row r="581" spans="6:105">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9"/>
      <c r="BL581" s="29"/>
      <c r="BM581" s="29"/>
      <c r="BN581" s="29"/>
      <c r="BO581" s="29"/>
      <c r="BP581" s="29"/>
      <c r="BQ581" s="29"/>
      <c r="BR581" s="29"/>
      <c r="BS581" s="29"/>
      <c r="BT581" s="29"/>
      <c r="BU581" s="29"/>
      <c r="BV581" s="29"/>
      <c r="BW581" s="29"/>
      <c r="BX581" s="29"/>
      <c r="BY581" s="29"/>
      <c r="BZ581" s="29"/>
      <c r="CA581" s="29"/>
      <c r="CB581" s="29"/>
      <c r="CC581" s="29"/>
      <c r="CD581" s="29"/>
      <c r="CE581" s="29"/>
      <c r="CF581" s="29"/>
      <c r="CG581" s="29"/>
      <c r="CH581" s="29"/>
      <c r="CI581" s="29"/>
      <c r="CJ581" s="29"/>
      <c r="CK581" s="29"/>
      <c r="CL581" s="29"/>
      <c r="CM581" s="29"/>
      <c r="CN581" s="29"/>
      <c r="CO581" s="29"/>
      <c r="CP581" s="29"/>
      <c r="CQ581" s="29"/>
      <c r="CR581" s="29"/>
      <c r="CS581" s="29"/>
      <c r="CT581" s="29"/>
      <c r="CU581" s="29"/>
      <c r="CV581" s="29"/>
      <c r="CW581" s="29"/>
      <c r="CX581" s="29"/>
      <c r="CY581" s="29"/>
      <c r="CZ581" s="29"/>
      <c r="DA581" s="29"/>
    </row>
    <row r="582" spans="6:105">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c r="AX582" s="29"/>
      <c r="AY582" s="29"/>
      <c r="AZ582" s="29"/>
      <c r="BA582" s="29"/>
      <c r="BB582" s="29"/>
      <c r="BC582" s="29"/>
      <c r="BD582" s="29"/>
      <c r="BE582" s="29"/>
      <c r="BF582" s="29"/>
      <c r="BG582" s="29"/>
      <c r="BH582" s="29"/>
      <c r="BI582" s="29"/>
      <c r="BJ582" s="29"/>
      <c r="BK582" s="29"/>
      <c r="BL582" s="29"/>
      <c r="BM582" s="29"/>
      <c r="BN582" s="29"/>
      <c r="BO582" s="29"/>
      <c r="BP582" s="29"/>
      <c r="BQ582" s="29"/>
      <c r="BR582" s="29"/>
      <c r="BS582" s="29"/>
      <c r="BT582" s="29"/>
      <c r="BU582" s="29"/>
      <c r="BV582" s="29"/>
      <c r="BW582" s="29"/>
      <c r="BX582" s="29"/>
      <c r="BY582" s="29"/>
      <c r="BZ582" s="29"/>
      <c r="CA582" s="29"/>
      <c r="CB582" s="29"/>
      <c r="CC582" s="29"/>
      <c r="CD582" s="29"/>
      <c r="CE582" s="29"/>
      <c r="CF582" s="29"/>
      <c r="CG582" s="29"/>
      <c r="CH582" s="29"/>
      <c r="CI582" s="29"/>
      <c r="CJ582" s="29"/>
      <c r="CK582" s="29"/>
      <c r="CL582" s="29"/>
      <c r="CM582" s="29"/>
      <c r="CN582" s="29"/>
      <c r="CO582" s="29"/>
      <c r="CP582" s="29"/>
      <c r="CQ582" s="29"/>
      <c r="CR582" s="29"/>
      <c r="CS582" s="29"/>
      <c r="CT582" s="29"/>
      <c r="CU582" s="29"/>
      <c r="CV582" s="29"/>
      <c r="CW582" s="29"/>
      <c r="CX582" s="29"/>
      <c r="CY582" s="29"/>
      <c r="CZ582" s="29"/>
      <c r="DA582" s="29"/>
    </row>
    <row r="583" spans="6:105">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c r="AX583" s="29"/>
      <c r="AY583" s="29"/>
      <c r="AZ583" s="29"/>
      <c r="BA583" s="29"/>
      <c r="BB583" s="29"/>
      <c r="BC583" s="29"/>
      <c r="BD583" s="29"/>
      <c r="BE583" s="29"/>
      <c r="BF583" s="29"/>
      <c r="BG583" s="29"/>
      <c r="BH583" s="29"/>
      <c r="BI583" s="29"/>
      <c r="BJ583" s="29"/>
      <c r="BK583" s="29"/>
      <c r="BL583" s="29"/>
      <c r="BM583" s="29"/>
      <c r="BN583" s="29"/>
      <c r="BO583" s="29"/>
      <c r="BP583" s="29"/>
      <c r="BQ583" s="29"/>
      <c r="BR583" s="29"/>
      <c r="BS583" s="29"/>
      <c r="BT583" s="29"/>
      <c r="BU583" s="29"/>
      <c r="BV583" s="29"/>
      <c r="BW583" s="29"/>
      <c r="BX583" s="29"/>
      <c r="BY583" s="29"/>
      <c r="BZ583" s="29"/>
      <c r="CA583" s="29"/>
      <c r="CB583" s="29"/>
      <c r="CC583" s="29"/>
      <c r="CD583" s="29"/>
      <c r="CE583" s="29"/>
      <c r="CF583" s="29"/>
      <c r="CG583" s="29"/>
      <c r="CH583" s="29"/>
      <c r="CI583" s="29"/>
      <c r="CJ583" s="29"/>
      <c r="CK583" s="29"/>
      <c r="CL583" s="29"/>
      <c r="CM583" s="29"/>
      <c r="CN583" s="29"/>
      <c r="CO583" s="29"/>
      <c r="CP583" s="29"/>
      <c r="CQ583" s="29"/>
      <c r="CR583" s="29"/>
      <c r="CS583" s="29"/>
      <c r="CT583" s="29"/>
      <c r="CU583" s="29"/>
      <c r="CV583" s="29"/>
      <c r="CW583" s="29"/>
      <c r="CX583" s="29"/>
      <c r="CY583" s="29"/>
      <c r="CZ583" s="29"/>
      <c r="DA583" s="29"/>
    </row>
    <row r="584" spans="6:105">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c r="AX584" s="29"/>
      <c r="AY584" s="29"/>
      <c r="AZ584" s="29"/>
      <c r="BA584" s="29"/>
      <c r="BB584" s="29"/>
      <c r="BC584" s="29"/>
      <c r="BD584" s="29"/>
      <c r="BE584" s="29"/>
      <c r="BF584" s="29"/>
      <c r="BG584" s="29"/>
      <c r="BH584" s="29"/>
      <c r="BI584" s="29"/>
      <c r="BJ584" s="29"/>
      <c r="BK584" s="29"/>
      <c r="BL584" s="29"/>
      <c r="BM584" s="29"/>
      <c r="BN584" s="29"/>
      <c r="BO584" s="29"/>
      <c r="BP584" s="29"/>
      <c r="BQ584" s="29"/>
      <c r="BR584" s="29"/>
      <c r="BS584" s="29"/>
      <c r="BT584" s="29"/>
      <c r="BU584" s="29"/>
      <c r="BV584" s="29"/>
      <c r="BW584" s="29"/>
      <c r="BX584" s="29"/>
      <c r="BY584" s="29"/>
      <c r="BZ584" s="29"/>
      <c r="CA584" s="29"/>
      <c r="CB584" s="29"/>
      <c r="CC584" s="29"/>
      <c r="CD584" s="29"/>
      <c r="CE584" s="29"/>
      <c r="CF584" s="29"/>
      <c r="CG584" s="29"/>
      <c r="CH584" s="29"/>
      <c r="CI584" s="29"/>
      <c r="CJ584" s="29"/>
      <c r="CK584" s="29"/>
      <c r="CL584" s="29"/>
      <c r="CM584" s="29"/>
      <c r="CN584" s="29"/>
      <c r="CO584" s="29"/>
      <c r="CP584" s="29"/>
      <c r="CQ584" s="29"/>
      <c r="CR584" s="29"/>
      <c r="CS584" s="29"/>
      <c r="CT584" s="29"/>
      <c r="CU584" s="29"/>
      <c r="CV584" s="29"/>
      <c r="CW584" s="29"/>
      <c r="CX584" s="29"/>
      <c r="CY584" s="29"/>
      <c r="CZ584" s="29"/>
      <c r="DA584" s="29"/>
    </row>
    <row r="585" spans="6:105">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c r="AX585" s="29"/>
      <c r="AY585" s="29"/>
      <c r="AZ585" s="29"/>
      <c r="BA585" s="29"/>
      <c r="BB585" s="29"/>
      <c r="BC585" s="29"/>
      <c r="BD585" s="29"/>
      <c r="BE585" s="29"/>
      <c r="BF585" s="29"/>
      <c r="BG585" s="29"/>
      <c r="BH585" s="29"/>
      <c r="BI585" s="29"/>
      <c r="BJ585" s="29"/>
      <c r="BK585" s="29"/>
      <c r="BL585" s="29"/>
      <c r="BM585" s="29"/>
      <c r="BN585" s="29"/>
      <c r="BO585" s="29"/>
      <c r="BP585" s="29"/>
      <c r="BQ585" s="29"/>
      <c r="BR585" s="29"/>
      <c r="BS585" s="29"/>
      <c r="BT585" s="29"/>
      <c r="BU585" s="29"/>
      <c r="BV585" s="29"/>
      <c r="BW585" s="29"/>
      <c r="BX585" s="29"/>
      <c r="BY585" s="29"/>
      <c r="BZ585" s="29"/>
      <c r="CA585" s="29"/>
      <c r="CB585" s="29"/>
      <c r="CC585" s="29"/>
      <c r="CD585" s="29"/>
      <c r="CE585" s="29"/>
      <c r="CF585" s="29"/>
      <c r="CG585" s="29"/>
      <c r="CH585" s="29"/>
      <c r="CI585" s="29"/>
      <c r="CJ585" s="29"/>
      <c r="CK585" s="29"/>
      <c r="CL585" s="29"/>
      <c r="CM585" s="29"/>
      <c r="CN585" s="29"/>
      <c r="CO585" s="29"/>
      <c r="CP585" s="29"/>
      <c r="CQ585" s="29"/>
      <c r="CR585" s="29"/>
      <c r="CS585" s="29"/>
      <c r="CT585" s="29"/>
      <c r="CU585" s="29"/>
      <c r="CV585" s="29"/>
      <c r="CW585" s="29"/>
      <c r="CX585" s="29"/>
      <c r="CY585" s="29"/>
      <c r="CZ585" s="29"/>
      <c r="DA585" s="29"/>
    </row>
    <row r="586" spans="6:105">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c r="AX586" s="29"/>
      <c r="AY586" s="29"/>
      <c r="AZ586" s="29"/>
      <c r="BA586" s="29"/>
      <c r="BB586" s="29"/>
      <c r="BC586" s="29"/>
      <c r="BD586" s="29"/>
      <c r="BE586" s="29"/>
      <c r="BF586" s="29"/>
      <c r="BG586" s="29"/>
      <c r="BH586" s="29"/>
      <c r="BI586" s="29"/>
      <c r="BJ586" s="29"/>
      <c r="BK586" s="29"/>
      <c r="BL586" s="29"/>
      <c r="BM586" s="29"/>
      <c r="BN586" s="29"/>
      <c r="BO586" s="29"/>
      <c r="BP586" s="29"/>
      <c r="BQ586" s="29"/>
      <c r="BR586" s="29"/>
      <c r="BS586" s="29"/>
      <c r="BT586" s="29"/>
      <c r="BU586" s="29"/>
      <c r="BV586" s="29"/>
      <c r="BW586" s="29"/>
      <c r="BX586" s="29"/>
      <c r="BY586" s="29"/>
      <c r="BZ586" s="29"/>
      <c r="CA586" s="29"/>
      <c r="CB586" s="29"/>
      <c r="CC586" s="29"/>
      <c r="CD586" s="29"/>
      <c r="CE586" s="29"/>
      <c r="CF586" s="29"/>
      <c r="CG586" s="29"/>
      <c r="CH586" s="29"/>
      <c r="CI586" s="29"/>
      <c r="CJ586" s="29"/>
      <c r="CK586" s="29"/>
      <c r="CL586" s="29"/>
      <c r="CM586" s="29"/>
      <c r="CN586" s="29"/>
      <c r="CO586" s="29"/>
      <c r="CP586" s="29"/>
      <c r="CQ586" s="29"/>
      <c r="CR586" s="29"/>
      <c r="CS586" s="29"/>
      <c r="CT586" s="29"/>
      <c r="CU586" s="29"/>
      <c r="CV586" s="29"/>
      <c r="CW586" s="29"/>
      <c r="CX586" s="29"/>
      <c r="CY586" s="29"/>
      <c r="CZ586" s="29"/>
      <c r="DA586" s="29"/>
    </row>
    <row r="587" spans="6:105">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9"/>
      <c r="BL587" s="29"/>
      <c r="BM587" s="29"/>
      <c r="BN587" s="29"/>
      <c r="BO587" s="29"/>
      <c r="BP587" s="29"/>
      <c r="BQ587" s="29"/>
      <c r="BR587" s="29"/>
      <c r="BS587" s="29"/>
      <c r="BT587" s="29"/>
      <c r="BU587" s="29"/>
      <c r="BV587" s="29"/>
      <c r="BW587" s="29"/>
      <c r="BX587" s="29"/>
      <c r="BY587" s="29"/>
      <c r="BZ587" s="29"/>
      <c r="CA587" s="29"/>
      <c r="CB587" s="29"/>
      <c r="CC587" s="29"/>
      <c r="CD587" s="29"/>
      <c r="CE587" s="29"/>
      <c r="CF587" s="29"/>
      <c r="CG587" s="29"/>
      <c r="CH587" s="29"/>
      <c r="CI587" s="29"/>
      <c r="CJ587" s="29"/>
      <c r="CK587" s="29"/>
      <c r="CL587" s="29"/>
      <c r="CM587" s="29"/>
      <c r="CN587" s="29"/>
      <c r="CO587" s="29"/>
      <c r="CP587" s="29"/>
      <c r="CQ587" s="29"/>
      <c r="CR587" s="29"/>
      <c r="CS587" s="29"/>
      <c r="CT587" s="29"/>
      <c r="CU587" s="29"/>
      <c r="CV587" s="29"/>
      <c r="CW587" s="29"/>
      <c r="CX587" s="29"/>
      <c r="CY587" s="29"/>
      <c r="CZ587" s="29"/>
      <c r="DA587" s="29"/>
    </row>
    <row r="588" spans="6:105">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c r="AX588" s="29"/>
      <c r="AY588" s="29"/>
      <c r="AZ588" s="29"/>
      <c r="BA588" s="29"/>
      <c r="BB588" s="29"/>
      <c r="BC588" s="29"/>
      <c r="BD588" s="29"/>
      <c r="BE588" s="29"/>
      <c r="BF588" s="29"/>
      <c r="BG588" s="29"/>
      <c r="BH588" s="29"/>
      <c r="BI588" s="29"/>
      <c r="BJ588" s="29"/>
      <c r="BK588" s="29"/>
      <c r="BL588" s="29"/>
      <c r="BM588" s="29"/>
      <c r="BN588" s="29"/>
      <c r="BO588" s="29"/>
      <c r="BP588" s="29"/>
      <c r="BQ588" s="29"/>
      <c r="BR588" s="29"/>
      <c r="BS588" s="29"/>
      <c r="BT588" s="29"/>
      <c r="BU588" s="29"/>
      <c r="BV588" s="29"/>
      <c r="BW588" s="29"/>
      <c r="BX588" s="29"/>
      <c r="BY588" s="29"/>
      <c r="BZ588" s="29"/>
      <c r="CA588" s="29"/>
      <c r="CB588" s="29"/>
      <c r="CC588" s="29"/>
      <c r="CD588" s="29"/>
      <c r="CE588" s="29"/>
      <c r="CF588" s="29"/>
      <c r="CG588" s="29"/>
      <c r="CH588" s="29"/>
      <c r="CI588" s="29"/>
      <c r="CJ588" s="29"/>
      <c r="CK588" s="29"/>
      <c r="CL588" s="29"/>
      <c r="CM588" s="29"/>
      <c r="CN588" s="29"/>
      <c r="CO588" s="29"/>
      <c r="CP588" s="29"/>
      <c r="CQ588" s="29"/>
      <c r="CR588" s="29"/>
      <c r="CS588" s="29"/>
      <c r="CT588" s="29"/>
      <c r="CU588" s="29"/>
      <c r="CV588" s="29"/>
      <c r="CW588" s="29"/>
      <c r="CX588" s="29"/>
      <c r="CY588" s="29"/>
      <c r="CZ588" s="29"/>
      <c r="DA588" s="29"/>
    </row>
    <row r="589" spans="6:105">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c r="AX589" s="29"/>
      <c r="AY589" s="29"/>
      <c r="AZ589" s="29"/>
      <c r="BA589" s="29"/>
      <c r="BB589" s="29"/>
      <c r="BC589" s="29"/>
      <c r="BD589" s="29"/>
      <c r="BE589" s="29"/>
      <c r="BF589" s="29"/>
      <c r="BG589" s="29"/>
      <c r="BH589" s="29"/>
      <c r="BI589" s="29"/>
      <c r="BJ589" s="29"/>
      <c r="BK589" s="29"/>
      <c r="BL589" s="29"/>
      <c r="BM589" s="29"/>
      <c r="BN589" s="29"/>
      <c r="BO589" s="29"/>
      <c r="BP589" s="29"/>
      <c r="BQ589" s="29"/>
      <c r="BR589" s="29"/>
      <c r="BS589" s="29"/>
      <c r="BT589" s="29"/>
      <c r="BU589" s="29"/>
      <c r="BV589" s="29"/>
      <c r="BW589" s="29"/>
      <c r="BX589" s="29"/>
      <c r="BY589" s="29"/>
      <c r="BZ589" s="29"/>
      <c r="CA589" s="29"/>
      <c r="CB589" s="29"/>
      <c r="CC589" s="29"/>
      <c r="CD589" s="29"/>
      <c r="CE589" s="29"/>
      <c r="CF589" s="29"/>
      <c r="CG589" s="29"/>
      <c r="CH589" s="29"/>
      <c r="CI589" s="29"/>
      <c r="CJ589" s="29"/>
      <c r="CK589" s="29"/>
      <c r="CL589" s="29"/>
      <c r="CM589" s="29"/>
      <c r="CN589" s="29"/>
      <c r="CO589" s="29"/>
      <c r="CP589" s="29"/>
      <c r="CQ589" s="29"/>
      <c r="CR589" s="29"/>
      <c r="CS589" s="29"/>
      <c r="CT589" s="29"/>
      <c r="CU589" s="29"/>
      <c r="CV589" s="29"/>
      <c r="CW589" s="29"/>
      <c r="CX589" s="29"/>
      <c r="CY589" s="29"/>
      <c r="CZ589" s="29"/>
      <c r="DA589" s="29"/>
    </row>
    <row r="590" spans="6:105">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c r="AX590" s="29"/>
      <c r="AY590" s="29"/>
      <c r="AZ590" s="29"/>
      <c r="BA590" s="29"/>
      <c r="BB590" s="29"/>
      <c r="BC590" s="29"/>
      <c r="BD590" s="29"/>
      <c r="BE590" s="29"/>
      <c r="BF590" s="29"/>
      <c r="BG590" s="29"/>
      <c r="BH590" s="29"/>
      <c r="BI590" s="29"/>
      <c r="BJ590" s="29"/>
      <c r="BK590" s="29"/>
      <c r="BL590" s="29"/>
      <c r="BM590" s="29"/>
      <c r="BN590" s="29"/>
      <c r="BO590" s="29"/>
      <c r="BP590" s="29"/>
      <c r="BQ590" s="29"/>
      <c r="BR590" s="29"/>
      <c r="BS590" s="29"/>
      <c r="BT590" s="29"/>
      <c r="BU590" s="29"/>
      <c r="BV590" s="29"/>
      <c r="BW590" s="29"/>
      <c r="BX590" s="29"/>
      <c r="BY590" s="29"/>
      <c r="BZ590" s="29"/>
      <c r="CA590" s="29"/>
      <c r="CB590" s="29"/>
      <c r="CC590" s="29"/>
      <c r="CD590" s="29"/>
      <c r="CE590" s="29"/>
      <c r="CF590" s="29"/>
      <c r="CG590" s="29"/>
      <c r="CH590" s="29"/>
      <c r="CI590" s="29"/>
      <c r="CJ590" s="29"/>
      <c r="CK590" s="29"/>
      <c r="CL590" s="29"/>
      <c r="CM590" s="29"/>
      <c r="CN590" s="29"/>
      <c r="CO590" s="29"/>
      <c r="CP590" s="29"/>
      <c r="CQ590" s="29"/>
      <c r="CR590" s="29"/>
      <c r="CS590" s="29"/>
      <c r="CT590" s="29"/>
      <c r="CU590" s="29"/>
      <c r="CV590" s="29"/>
      <c r="CW590" s="29"/>
      <c r="CX590" s="29"/>
      <c r="CY590" s="29"/>
      <c r="CZ590" s="29"/>
      <c r="DA590" s="29"/>
    </row>
    <row r="591" spans="6:105">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c r="AX591" s="29"/>
      <c r="AY591" s="29"/>
      <c r="AZ591" s="29"/>
      <c r="BA591" s="29"/>
      <c r="BB591" s="29"/>
      <c r="BC591" s="29"/>
      <c r="BD591" s="29"/>
      <c r="BE591" s="29"/>
      <c r="BF591" s="29"/>
      <c r="BG591" s="29"/>
      <c r="BH591" s="29"/>
      <c r="BI591" s="29"/>
      <c r="BJ591" s="29"/>
      <c r="BK591" s="29"/>
      <c r="BL591" s="29"/>
      <c r="BM591" s="29"/>
      <c r="BN591" s="29"/>
      <c r="BO591" s="29"/>
      <c r="BP591" s="29"/>
      <c r="BQ591" s="29"/>
      <c r="BR591" s="29"/>
      <c r="BS591" s="29"/>
      <c r="BT591" s="29"/>
      <c r="BU591" s="29"/>
      <c r="BV591" s="29"/>
      <c r="BW591" s="29"/>
      <c r="BX591" s="29"/>
      <c r="BY591" s="29"/>
      <c r="BZ591" s="29"/>
      <c r="CA591" s="29"/>
      <c r="CB591" s="29"/>
      <c r="CC591" s="29"/>
      <c r="CD591" s="29"/>
      <c r="CE591" s="29"/>
      <c r="CF591" s="29"/>
      <c r="CG591" s="29"/>
      <c r="CH591" s="29"/>
      <c r="CI591" s="29"/>
      <c r="CJ591" s="29"/>
      <c r="CK591" s="29"/>
      <c r="CL591" s="29"/>
      <c r="CM591" s="29"/>
      <c r="CN591" s="29"/>
      <c r="CO591" s="29"/>
      <c r="CP591" s="29"/>
      <c r="CQ591" s="29"/>
      <c r="CR591" s="29"/>
      <c r="CS591" s="29"/>
      <c r="CT591" s="29"/>
      <c r="CU591" s="29"/>
      <c r="CV591" s="29"/>
      <c r="CW591" s="29"/>
      <c r="CX591" s="29"/>
      <c r="CY591" s="29"/>
      <c r="CZ591" s="29"/>
      <c r="DA591" s="29"/>
    </row>
    <row r="592" spans="6:105">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c r="AX592" s="29"/>
      <c r="AY592" s="29"/>
      <c r="AZ592" s="29"/>
      <c r="BA592" s="29"/>
      <c r="BB592" s="29"/>
      <c r="BC592" s="29"/>
      <c r="BD592" s="29"/>
      <c r="BE592" s="29"/>
      <c r="BF592" s="29"/>
      <c r="BG592" s="29"/>
      <c r="BH592" s="29"/>
      <c r="BI592" s="29"/>
      <c r="BJ592" s="29"/>
      <c r="BK592" s="29"/>
      <c r="BL592" s="29"/>
      <c r="BM592" s="29"/>
      <c r="BN592" s="29"/>
      <c r="BO592" s="29"/>
      <c r="BP592" s="29"/>
      <c r="BQ592" s="29"/>
      <c r="BR592" s="29"/>
      <c r="BS592" s="29"/>
      <c r="BT592" s="29"/>
      <c r="BU592" s="29"/>
      <c r="BV592" s="29"/>
      <c r="BW592" s="29"/>
      <c r="BX592" s="29"/>
      <c r="BY592" s="29"/>
      <c r="BZ592" s="29"/>
      <c r="CA592" s="29"/>
      <c r="CB592" s="29"/>
      <c r="CC592" s="29"/>
      <c r="CD592" s="29"/>
      <c r="CE592" s="29"/>
      <c r="CF592" s="29"/>
      <c r="CG592" s="29"/>
      <c r="CH592" s="29"/>
      <c r="CI592" s="29"/>
      <c r="CJ592" s="29"/>
      <c r="CK592" s="29"/>
      <c r="CL592" s="29"/>
      <c r="CM592" s="29"/>
      <c r="CN592" s="29"/>
      <c r="CO592" s="29"/>
      <c r="CP592" s="29"/>
      <c r="CQ592" s="29"/>
      <c r="CR592" s="29"/>
      <c r="CS592" s="29"/>
      <c r="CT592" s="29"/>
      <c r="CU592" s="29"/>
      <c r="CV592" s="29"/>
      <c r="CW592" s="29"/>
      <c r="CX592" s="29"/>
      <c r="CY592" s="29"/>
      <c r="CZ592" s="29"/>
      <c r="DA592" s="29"/>
    </row>
    <row r="593" spans="6:105">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c r="AX593" s="29"/>
      <c r="AY593" s="29"/>
      <c r="AZ593" s="29"/>
      <c r="BA593" s="29"/>
      <c r="BB593" s="29"/>
      <c r="BC593" s="29"/>
      <c r="BD593" s="29"/>
      <c r="BE593" s="29"/>
      <c r="BF593" s="29"/>
      <c r="BG593" s="29"/>
      <c r="BH593" s="29"/>
      <c r="BI593" s="29"/>
      <c r="BJ593" s="29"/>
      <c r="BK593" s="29"/>
      <c r="BL593" s="29"/>
      <c r="BM593" s="29"/>
      <c r="BN593" s="29"/>
      <c r="BO593" s="29"/>
      <c r="BP593" s="29"/>
      <c r="BQ593" s="29"/>
      <c r="BR593" s="29"/>
      <c r="BS593" s="29"/>
      <c r="BT593" s="29"/>
      <c r="BU593" s="29"/>
      <c r="BV593" s="29"/>
      <c r="BW593" s="29"/>
      <c r="BX593" s="29"/>
      <c r="BY593" s="29"/>
      <c r="BZ593" s="29"/>
      <c r="CA593" s="29"/>
      <c r="CB593" s="29"/>
      <c r="CC593" s="29"/>
      <c r="CD593" s="29"/>
      <c r="CE593" s="29"/>
      <c r="CF593" s="29"/>
      <c r="CG593" s="29"/>
      <c r="CH593" s="29"/>
      <c r="CI593" s="29"/>
      <c r="CJ593" s="29"/>
      <c r="CK593" s="29"/>
      <c r="CL593" s="29"/>
      <c r="CM593" s="29"/>
      <c r="CN593" s="29"/>
      <c r="CO593" s="29"/>
      <c r="CP593" s="29"/>
      <c r="CQ593" s="29"/>
      <c r="CR593" s="29"/>
      <c r="CS593" s="29"/>
      <c r="CT593" s="29"/>
      <c r="CU593" s="29"/>
      <c r="CV593" s="29"/>
      <c r="CW593" s="29"/>
      <c r="CX593" s="29"/>
      <c r="CY593" s="29"/>
      <c r="CZ593" s="29"/>
      <c r="DA593" s="29"/>
    </row>
    <row r="594" spans="6:105">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c r="AX594" s="29"/>
      <c r="AY594" s="29"/>
      <c r="AZ594" s="29"/>
      <c r="BA594" s="29"/>
      <c r="BB594" s="29"/>
      <c r="BC594" s="29"/>
      <c r="BD594" s="29"/>
      <c r="BE594" s="29"/>
      <c r="BF594" s="29"/>
      <c r="BG594" s="29"/>
      <c r="BH594" s="29"/>
      <c r="BI594" s="29"/>
      <c r="BJ594" s="29"/>
      <c r="BK594" s="29"/>
      <c r="BL594" s="29"/>
      <c r="BM594" s="29"/>
      <c r="BN594" s="29"/>
      <c r="BO594" s="29"/>
      <c r="BP594" s="29"/>
      <c r="BQ594" s="29"/>
      <c r="BR594" s="29"/>
      <c r="BS594" s="29"/>
      <c r="BT594" s="29"/>
      <c r="BU594" s="29"/>
      <c r="BV594" s="29"/>
      <c r="BW594" s="29"/>
      <c r="BX594" s="29"/>
      <c r="BY594" s="29"/>
      <c r="BZ594" s="29"/>
      <c r="CA594" s="29"/>
      <c r="CB594" s="29"/>
      <c r="CC594" s="29"/>
      <c r="CD594" s="29"/>
      <c r="CE594" s="29"/>
      <c r="CF594" s="29"/>
      <c r="CG594" s="29"/>
      <c r="CH594" s="29"/>
      <c r="CI594" s="29"/>
      <c r="CJ594" s="29"/>
      <c r="CK594" s="29"/>
      <c r="CL594" s="29"/>
      <c r="CM594" s="29"/>
      <c r="CN594" s="29"/>
      <c r="CO594" s="29"/>
      <c r="CP594" s="29"/>
      <c r="CQ594" s="29"/>
      <c r="CR594" s="29"/>
      <c r="CS594" s="29"/>
      <c r="CT594" s="29"/>
      <c r="CU594" s="29"/>
      <c r="CV594" s="29"/>
      <c r="CW594" s="29"/>
      <c r="CX594" s="29"/>
      <c r="CY594" s="29"/>
      <c r="CZ594" s="29"/>
      <c r="DA594" s="29"/>
    </row>
    <row r="595" spans="6:105">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c r="AX595" s="29"/>
      <c r="AY595" s="29"/>
      <c r="AZ595" s="29"/>
      <c r="BA595" s="29"/>
      <c r="BB595" s="29"/>
      <c r="BC595" s="29"/>
      <c r="BD595" s="29"/>
      <c r="BE595" s="29"/>
      <c r="BF595" s="29"/>
      <c r="BG595" s="29"/>
      <c r="BH595" s="29"/>
      <c r="BI595" s="29"/>
      <c r="BJ595" s="29"/>
      <c r="BK595" s="29"/>
      <c r="BL595" s="29"/>
      <c r="BM595" s="29"/>
      <c r="BN595" s="29"/>
      <c r="BO595" s="29"/>
      <c r="BP595" s="29"/>
      <c r="BQ595" s="29"/>
      <c r="BR595" s="29"/>
      <c r="BS595" s="29"/>
      <c r="BT595" s="29"/>
      <c r="BU595" s="29"/>
      <c r="BV595" s="29"/>
      <c r="BW595" s="29"/>
      <c r="BX595" s="29"/>
      <c r="BY595" s="29"/>
      <c r="BZ595" s="29"/>
      <c r="CA595" s="29"/>
      <c r="CB595" s="29"/>
      <c r="CC595" s="29"/>
      <c r="CD595" s="29"/>
      <c r="CE595" s="29"/>
      <c r="CF595" s="29"/>
      <c r="CG595" s="29"/>
      <c r="CH595" s="29"/>
      <c r="CI595" s="29"/>
      <c r="CJ595" s="29"/>
      <c r="CK595" s="29"/>
      <c r="CL595" s="29"/>
      <c r="CM595" s="29"/>
      <c r="CN595" s="29"/>
      <c r="CO595" s="29"/>
      <c r="CP595" s="29"/>
      <c r="CQ595" s="29"/>
      <c r="CR595" s="29"/>
      <c r="CS595" s="29"/>
      <c r="CT595" s="29"/>
      <c r="CU595" s="29"/>
      <c r="CV595" s="29"/>
      <c r="CW595" s="29"/>
      <c r="CX595" s="29"/>
      <c r="CY595" s="29"/>
      <c r="CZ595" s="29"/>
      <c r="DA595" s="29"/>
    </row>
    <row r="596" spans="6:105">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c r="AX596" s="29"/>
      <c r="AY596" s="29"/>
      <c r="AZ596" s="29"/>
      <c r="BA596" s="29"/>
      <c r="BB596" s="29"/>
      <c r="BC596" s="29"/>
      <c r="BD596" s="29"/>
      <c r="BE596" s="29"/>
      <c r="BF596" s="29"/>
      <c r="BG596" s="29"/>
      <c r="BH596" s="29"/>
      <c r="BI596" s="29"/>
      <c r="BJ596" s="29"/>
      <c r="BK596" s="29"/>
      <c r="BL596" s="29"/>
      <c r="BM596" s="29"/>
      <c r="BN596" s="29"/>
      <c r="BO596" s="29"/>
      <c r="BP596" s="29"/>
      <c r="BQ596" s="29"/>
      <c r="BR596" s="29"/>
      <c r="BS596" s="29"/>
      <c r="BT596" s="29"/>
      <c r="BU596" s="29"/>
      <c r="BV596" s="29"/>
      <c r="BW596" s="29"/>
      <c r="BX596" s="29"/>
      <c r="BY596" s="29"/>
      <c r="BZ596" s="29"/>
      <c r="CA596" s="29"/>
      <c r="CB596" s="29"/>
      <c r="CC596" s="29"/>
      <c r="CD596" s="29"/>
      <c r="CE596" s="29"/>
      <c r="CF596" s="29"/>
      <c r="CG596" s="29"/>
      <c r="CH596" s="29"/>
      <c r="CI596" s="29"/>
      <c r="CJ596" s="29"/>
      <c r="CK596" s="29"/>
      <c r="CL596" s="29"/>
      <c r="CM596" s="29"/>
      <c r="CN596" s="29"/>
      <c r="CO596" s="29"/>
      <c r="CP596" s="29"/>
      <c r="CQ596" s="29"/>
      <c r="CR596" s="29"/>
      <c r="CS596" s="29"/>
      <c r="CT596" s="29"/>
      <c r="CU596" s="29"/>
      <c r="CV596" s="29"/>
      <c r="CW596" s="29"/>
      <c r="CX596" s="29"/>
      <c r="CY596" s="29"/>
      <c r="CZ596" s="29"/>
      <c r="DA596" s="29"/>
    </row>
    <row r="597" spans="6:105">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c r="AX597" s="29"/>
      <c r="AY597" s="29"/>
      <c r="AZ597" s="29"/>
      <c r="BA597" s="29"/>
      <c r="BB597" s="29"/>
      <c r="BC597" s="29"/>
      <c r="BD597" s="29"/>
      <c r="BE597" s="29"/>
      <c r="BF597" s="29"/>
      <c r="BG597" s="29"/>
      <c r="BH597" s="29"/>
      <c r="BI597" s="29"/>
      <c r="BJ597" s="29"/>
      <c r="BK597" s="29"/>
      <c r="BL597" s="29"/>
      <c r="BM597" s="29"/>
      <c r="BN597" s="29"/>
      <c r="BO597" s="29"/>
      <c r="BP597" s="29"/>
      <c r="BQ597" s="29"/>
      <c r="BR597" s="29"/>
      <c r="BS597" s="29"/>
      <c r="BT597" s="29"/>
      <c r="BU597" s="29"/>
      <c r="BV597" s="29"/>
      <c r="BW597" s="29"/>
      <c r="BX597" s="29"/>
      <c r="BY597" s="29"/>
      <c r="BZ597" s="29"/>
      <c r="CA597" s="29"/>
      <c r="CB597" s="29"/>
      <c r="CC597" s="29"/>
      <c r="CD597" s="29"/>
      <c r="CE597" s="29"/>
      <c r="CF597" s="29"/>
      <c r="CG597" s="29"/>
      <c r="CH597" s="29"/>
      <c r="CI597" s="29"/>
      <c r="CJ597" s="29"/>
      <c r="CK597" s="29"/>
      <c r="CL597" s="29"/>
      <c r="CM597" s="29"/>
      <c r="CN597" s="29"/>
      <c r="CO597" s="29"/>
      <c r="CP597" s="29"/>
      <c r="CQ597" s="29"/>
      <c r="CR597" s="29"/>
      <c r="CS597" s="29"/>
      <c r="CT597" s="29"/>
      <c r="CU597" s="29"/>
      <c r="CV597" s="29"/>
      <c r="CW597" s="29"/>
      <c r="CX597" s="29"/>
      <c r="CY597" s="29"/>
      <c r="CZ597" s="29"/>
      <c r="DA597" s="29"/>
    </row>
    <row r="598" spans="6:105">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c r="AX598" s="29"/>
      <c r="AY598" s="29"/>
      <c r="AZ598" s="29"/>
      <c r="BA598" s="29"/>
      <c r="BB598" s="29"/>
      <c r="BC598" s="29"/>
      <c r="BD598" s="29"/>
      <c r="BE598" s="29"/>
      <c r="BF598" s="29"/>
      <c r="BG598" s="29"/>
      <c r="BH598" s="29"/>
      <c r="BI598" s="29"/>
      <c r="BJ598" s="29"/>
      <c r="BK598" s="29"/>
      <c r="BL598" s="29"/>
      <c r="BM598" s="29"/>
      <c r="BN598" s="29"/>
      <c r="BO598" s="29"/>
      <c r="BP598" s="29"/>
      <c r="BQ598" s="29"/>
      <c r="BR598" s="29"/>
      <c r="BS598" s="29"/>
      <c r="BT598" s="29"/>
      <c r="BU598" s="29"/>
      <c r="BV598" s="29"/>
      <c r="BW598" s="29"/>
      <c r="BX598" s="29"/>
      <c r="BY598" s="29"/>
      <c r="BZ598" s="29"/>
      <c r="CA598" s="29"/>
      <c r="CB598" s="29"/>
      <c r="CC598" s="29"/>
      <c r="CD598" s="29"/>
      <c r="CE598" s="29"/>
      <c r="CF598" s="29"/>
      <c r="CG598" s="29"/>
      <c r="CH598" s="29"/>
      <c r="CI598" s="29"/>
      <c r="CJ598" s="29"/>
      <c r="CK598" s="29"/>
      <c r="CL598" s="29"/>
      <c r="CM598" s="29"/>
      <c r="CN598" s="29"/>
      <c r="CO598" s="29"/>
      <c r="CP598" s="29"/>
      <c r="CQ598" s="29"/>
      <c r="CR598" s="29"/>
      <c r="CS598" s="29"/>
      <c r="CT598" s="29"/>
      <c r="CU598" s="29"/>
      <c r="CV598" s="29"/>
      <c r="CW598" s="29"/>
      <c r="CX598" s="29"/>
      <c r="CY598" s="29"/>
      <c r="CZ598" s="29"/>
      <c r="DA598" s="29"/>
    </row>
    <row r="599" spans="6:105">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c r="AX599" s="29"/>
      <c r="AY599" s="29"/>
      <c r="AZ599" s="29"/>
      <c r="BA599" s="29"/>
      <c r="BB599" s="29"/>
      <c r="BC599" s="29"/>
      <c r="BD599" s="29"/>
      <c r="BE599" s="29"/>
      <c r="BF599" s="29"/>
      <c r="BG599" s="29"/>
      <c r="BH599" s="29"/>
      <c r="BI599" s="29"/>
      <c r="BJ599" s="29"/>
      <c r="BK599" s="29"/>
      <c r="BL599" s="29"/>
      <c r="BM599" s="29"/>
      <c r="BN599" s="29"/>
      <c r="BO599" s="29"/>
      <c r="BP599" s="29"/>
      <c r="BQ599" s="29"/>
      <c r="BR599" s="29"/>
      <c r="BS599" s="29"/>
      <c r="BT599" s="29"/>
      <c r="BU599" s="29"/>
      <c r="BV599" s="29"/>
      <c r="BW599" s="29"/>
      <c r="BX599" s="29"/>
      <c r="BY599" s="29"/>
      <c r="BZ599" s="29"/>
      <c r="CA599" s="29"/>
      <c r="CB599" s="29"/>
      <c r="CC599" s="29"/>
      <c r="CD599" s="29"/>
      <c r="CE599" s="29"/>
      <c r="CF599" s="29"/>
      <c r="CG599" s="29"/>
      <c r="CH599" s="29"/>
      <c r="CI599" s="29"/>
      <c r="CJ599" s="29"/>
      <c r="CK599" s="29"/>
      <c r="CL599" s="29"/>
      <c r="CM599" s="29"/>
      <c r="CN599" s="29"/>
      <c r="CO599" s="29"/>
      <c r="CP599" s="29"/>
      <c r="CQ599" s="29"/>
      <c r="CR599" s="29"/>
      <c r="CS599" s="29"/>
      <c r="CT599" s="29"/>
      <c r="CU599" s="29"/>
      <c r="CV599" s="29"/>
      <c r="CW599" s="29"/>
      <c r="CX599" s="29"/>
      <c r="CY599" s="29"/>
      <c r="CZ599" s="29"/>
      <c r="DA599" s="29"/>
    </row>
    <row r="600" spans="6:105">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c r="AX600" s="29"/>
      <c r="AY600" s="29"/>
      <c r="AZ600" s="29"/>
      <c r="BA600" s="29"/>
      <c r="BB600" s="29"/>
      <c r="BC600" s="29"/>
      <c r="BD600" s="29"/>
      <c r="BE600" s="29"/>
      <c r="BF600" s="29"/>
      <c r="BG600" s="29"/>
      <c r="BH600" s="29"/>
      <c r="BI600" s="29"/>
      <c r="BJ600" s="29"/>
      <c r="BK600" s="29"/>
      <c r="BL600" s="29"/>
      <c r="BM600" s="29"/>
      <c r="BN600" s="29"/>
      <c r="BO600" s="29"/>
      <c r="BP600" s="29"/>
      <c r="BQ600" s="29"/>
      <c r="BR600" s="29"/>
      <c r="BS600" s="29"/>
      <c r="BT600" s="29"/>
      <c r="BU600" s="29"/>
      <c r="BV600" s="29"/>
      <c r="BW600" s="29"/>
      <c r="BX600" s="29"/>
      <c r="BY600" s="29"/>
      <c r="BZ600" s="29"/>
      <c r="CA600" s="29"/>
      <c r="CB600" s="29"/>
      <c r="CC600" s="29"/>
      <c r="CD600" s="29"/>
      <c r="CE600" s="29"/>
      <c r="CF600" s="29"/>
      <c r="CG600" s="29"/>
      <c r="CH600" s="29"/>
      <c r="CI600" s="29"/>
      <c r="CJ600" s="29"/>
      <c r="CK600" s="29"/>
      <c r="CL600" s="29"/>
      <c r="CM600" s="29"/>
      <c r="CN600" s="29"/>
      <c r="CO600" s="29"/>
      <c r="CP600" s="29"/>
      <c r="CQ600" s="29"/>
      <c r="CR600" s="29"/>
      <c r="CS600" s="29"/>
      <c r="CT600" s="29"/>
      <c r="CU600" s="29"/>
      <c r="CV600" s="29"/>
      <c r="CW600" s="29"/>
      <c r="CX600" s="29"/>
      <c r="CY600" s="29"/>
      <c r="CZ600" s="29"/>
      <c r="DA600" s="29"/>
    </row>
    <row r="601" spans="6:105">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c r="AX601" s="29"/>
      <c r="AY601" s="29"/>
      <c r="AZ601" s="29"/>
      <c r="BA601" s="29"/>
      <c r="BB601" s="29"/>
      <c r="BC601" s="29"/>
      <c r="BD601" s="29"/>
      <c r="BE601" s="29"/>
      <c r="BF601" s="29"/>
      <c r="BG601" s="29"/>
      <c r="BH601" s="29"/>
      <c r="BI601" s="29"/>
      <c r="BJ601" s="29"/>
      <c r="BK601" s="29"/>
      <c r="BL601" s="29"/>
      <c r="BM601" s="29"/>
      <c r="BN601" s="29"/>
      <c r="BO601" s="29"/>
      <c r="BP601" s="29"/>
      <c r="BQ601" s="29"/>
      <c r="BR601" s="29"/>
      <c r="BS601" s="29"/>
      <c r="BT601" s="29"/>
      <c r="BU601" s="29"/>
      <c r="BV601" s="29"/>
      <c r="BW601" s="29"/>
      <c r="BX601" s="29"/>
      <c r="BY601" s="29"/>
      <c r="BZ601" s="29"/>
      <c r="CA601" s="29"/>
      <c r="CB601" s="29"/>
      <c r="CC601" s="29"/>
      <c r="CD601" s="29"/>
      <c r="CE601" s="29"/>
      <c r="CF601" s="29"/>
      <c r="CG601" s="29"/>
      <c r="CH601" s="29"/>
      <c r="CI601" s="29"/>
      <c r="CJ601" s="29"/>
      <c r="CK601" s="29"/>
      <c r="CL601" s="29"/>
      <c r="CM601" s="29"/>
      <c r="CN601" s="29"/>
      <c r="CO601" s="29"/>
      <c r="CP601" s="29"/>
      <c r="CQ601" s="29"/>
      <c r="CR601" s="29"/>
      <c r="CS601" s="29"/>
      <c r="CT601" s="29"/>
      <c r="CU601" s="29"/>
      <c r="CV601" s="29"/>
      <c r="CW601" s="29"/>
      <c r="CX601" s="29"/>
      <c r="CY601" s="29"/>
      <c r="CZ601" s="29"/>
      <c r="DA601" s="29"/>
    </row>
    <row r="602" spans="6:105">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c r="AX602" s="29"/>
      <c r="AY602" s="29"/>
      <c r="AZ602" s="29"/>
      <c r="BA602" s="29"/>
      <c r="BB602" s="29"/>
      <c r="BC602" s="29"/>
      <c r="BD602" s="29"/>
      <c r="BE602" s="29"/>
      <c r="BF602" s="29"/>
      <c r="BG602" s="29"/>
      <c r="BH602" s="29"/>
      <c r="BI602" s="29"/>
      <c r="BJ602" s="29"/>
      <c r="BK602" s="29"/>
      <c r="BL602" s="29"/>
      <c r="BM602" s="29"/>
      <c r="BN602" s="29"/>
      <c r="BO602" s="29"/>
      <c r="BP602" s="29"/>
      <c r="BQ602" s="29"/>
      <c r="BR602" s="29"/>
      <c r="BS602" s="29"/>
      <c r="BT602" s="29"/>
      <c r="BU602" s="29"/>
      <c r="BV602" s="29"/>
      <c r="BW602" s="29"/>
      <c r="BX602" s="29"/>
      <c r="BY602" s="29"/>
      <c r="BZ602" s="29"/>
      <c r="CA602" s="29"/>
      <c r="CB602" s="29"/>
      <c r="CC602" s="29"/>
      <c r="CD602" s="29"/>
      <c r="CE602" s="29"/>
      <c r="CF602" s="29"/>
      <c r="CG602" s="29"/>
      <c r="CH602" s="29"/>
      <c r="CI602" s="29"/>
      <c r="CJ602" s="29"/>
      <c r="CK602" s="29"/>
      <c r="CL602" s="29"/>
      <c r="CM602" s="29"/>
      <c r="CN602" s="29"/>
      <c r="CO602" s="29"/>
      <c r="CP602" s="29"/>
      <c r="CQ602" s="29"/>
      <c r="CR602" s="29"/>
      <c r="CS602" s="29"/>
      <c r="CT602" s="29"/>
      <c r="CU602" s="29"/>
      <c r="CV602" s="29"/>
      <c r="CW602" s="29"/>
      <c r="CX602" s="29"/>
      <c r="CY602" s="29"/>
      <c r="CZ602" s="29"/>
      <c r="DA602" s="29"/>
    </row>
    <row r="603" spans="6:105">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c r="AX603" s="29"/>
      <c r="AY603" s="29"/>
      <c r="AZ603" s="29"/>
      <c r="BA603" s="29"/>
      <c r="BB603" s="29"/>
      <c r="BC603" s="29"/>
      <c r="BD603" s="29"/>
      <c r="BE603" s="29"/>
      <c r="BF603" s="29"/>
      <c r="BG603" s="29"/>
      <c r="BH603" s="29"/>
      <c r="BI603" s="29"/>
      <c r="BJ603" s="29"/>
      <c r="BK603" s="29"/>
      <c r="BL603" s="29"/>
      <c r="BM603" s="29"/>
      <c r="BN603" s="29"/>
      <c r="BO603" s="29"/>
      <c r="BP603" s="29"/>
      <c r="BQ603" s="29"/>
      <c r="BR603" s="29"/>
      <c r="BS603" s="29"/>
      <c r="BT603" s="29"/>
      <c r="BU603" s="29"/>
      <c r="BV603" s="29"/>
      <c r="BW603" s="29"/>
      <c r="BX603" s="29"/>
      <c r="BY603" s="29"/>
      <c r="BZ603" s="29"/>
      <c r="CA603" s="29"/>
      <c r="CB603" s="29"/>
      <c r="CC603" s="29"/>
      <c r="CD603" s="29"/>
      <c r="CE603" s="29"/>
      <c r="CF603" s="29"/>
      <c r="CG603" s="29"/>
      <c r="CH603" s="29"/>
      <c r="CI603" s="29"/>
      <c r="CJ603" s="29"/>
      <c r="CK603" s="29"/>
      <c r="CL603" s="29"/>
      <c r="CM603" s="29"/>
      <c r="CN603" s="29"/>
      <c r="CO603" s="29"/>
      <c r="CP603" s="29"/>
      <c r="CQ603" s="29"/>
      <c r="CR603" s="29"/>
      <c r="CS603" s="29"/>
      <c r="CT603" s="29"/>
      <c r="CU603" s="29"/>
      <c r="CV603" s="29"/>
      <c r="CW603" s="29"/>
      <c r="CX603" s="29"/>
      <c r="CY603" s="29"/>
      <c r="CZ603" s="29"/>
      <c r="DA603" s="29"/>
    </row>
    <row r="604" spans="6:105">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c r="AX604" s="29"/>
      <c r="AY604" s="29"/>
      <c r="AZ604" s="29"/>
      <c r="BA604" s="29"/>
      <c r="BB604" s="29"/>
      <c r="BC604" s="29"/>
      <c r="BD604" s="29"/>
      <c r="BE604" s="29"/>
      <c r="BF604" s="29"/>
      <c r="BG604" s="29"/>
      <c r="BH604" s="29"/>
      <c r="BI604" s="29"/>
      <c r="BJ604" s="29"/>
      <c r="BK604" s="29"/>
      <c r="BL604" s="29"/>
      <c r="BM604" s="29"/>
      <c r="BN604" s="29"/>
      <c r="BO604" s="29"/>
      <c r="BP604" s="29"/>
      <c r="BQ604" s="29"/>
      <c r="BR604" s="29"/>
      <c r="BS604" s="29"/>
      <c r="BT604" s="29"/>
      <c r="BU604" s="29"/>
      <c r="BV604" s="29"/>
      <c r="BW604" s="29"/>
      <c r="BX604" s="29"/>
      <c r="BY604" s="29"/>
      <c r="BZ604" s="29"/>
      <c r="CA604" s="29"/>
      <c r="CB604" s="29"/>
      <c r="CC604" s="29"/>
      <c r="CD604" s="29"/>
      <c r="CE604" s="29"/>
      <c r="CF604" s="29"/>
      <c r="CG604" s="29"/>
      <c r="CH604" s="29"/>
      <c r="CI604" s="29"/>
      <c r="CJ604" s="29"/>
      <c r="CK604" s="29"/>
      <c r="CL604" s="29"/>
      <c r="CM604" s="29"/>
      <c r="CN604" s="29"/>
      <c r="CO604" s="29"/>
      <c r="CP604" s="29"/>
      <c r="CQ604" s="29"/>
      <c r="CR604" s="29"/>
      <c r="CS604" s="29"/>
      <c r="CT604" s="29"/>
      <c r="CU604" s="29"/>
      <c r="CV604" s="29"/>
      <c r="CW604" s="29"/>
      <c r="CX604" s="29"/>
      <c r="CY604" s="29"/>
      <c r="CZ604" s="29"/>
      <c r="DA604" s="29"/>
    </row>
    <row r="605" spans="6:105">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c r="AX605" s="29"/>
      <c r="AY605" s="29"/>
      <c r="AZ605" s="29"/>
      <c r="BA605" s="29"/>
      <c r="BB605" s="29"/>
      <c r="BC605" s="29"/>
      <c r="BD605" s="29"/>
      <c r="BE605" s="29"/>
      <c r="BF605" s="29"/>
      <c r="BG605" s="29"/>
      <c r="BH605" s="29"/>
      <c r="BI605" s="29"/>
      <c r="BJ605" s="29"/>
      <c r="BK605" s="29"/>
      <c r="BL605" s="29"/>
      <c r="BM605" s="29"/>
      <c r="BN605" s="29"/>
      <c r="BO605" s="29"/>
      <c r="BP605" s="29"/>
      <c r="BQ605" s="29"/>
      <c r="BR605" s="29"/>
      <c r="BS605" s="29"/>
      <c r="BT605" s="29"/>
      <c r="BU605" s="29"/>
      <c r="BV605" s="29"/>
      <c r="BW605" s="29"/>
      <c r="BX605" s="29"/>
      <c r="BY605" s="29"/>
      <c r="BZ605" s="29"/>
      <c r="CA605" s="29"/>
      <c r="CB605" s="29"/>
      <c r="CC605" s="29"/>
      <c r="CD605" s="29"/>
      <c r="CE605" s="29"/>
      <c r="CF605" s="29"/>
      <c r="CG605" s="29"/>
      <c r="CH605" s="29"/>
      <c r="CI605" s="29"/>
      <c r="CJ605" s="29"/>
      <c r="CK605" s="29"/>
      <c r="CL605" s="29"/>
      <c r="CM605" s="29"/>
      <c r="CN605" s="29"/>
      <c r="CO605" s="29"/>
      <c r="CP605" s="29"/>
      <c r="CQ605" s="29"/>
      <c r="CR605" s="29"/>
      <c r="CS605" s="29"/>
      <c r="CT605" s="29"/>
      <c r="CU605" s="29"/>
      <c r="CV605" s="29"/>
      <c r="CW605" s="29"/>
      <c r="CX605" s="29"/>
      <c r="CY605" s="29"/>
      <c r="CZ605" s="29"/>
      <c r="DA605" s="29"/>
    </row>
    <row r="606" spans="6:105">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c r="AX606" s="29"/>
      <c r="AY606" s="29"/>
      <c r="AZ606" s="29"/>
      <c r="BA606" s="29"/>
      <c r="BB606" s="29"/>
      <c r="BC606" s="29"/>
      <c r="BD606" s="29"/>
      <c r="BE606" s="29"/>
      <c r="BF606" s="29"/>
      <c r="BG606" s="29"/>
      <c r="BH606" s="29"/>
      <c r="BI606" s="29"/>
      <c r="BJ606" s="29"/>
      <c r="BK606" s="29"/>
      <c r="BL606" s="29"/>
      <c r="BM606" s="29"/>
      <c r="BN606" s="29"/>
      <c r="BO606" s="29"/>
      <c r="BP606" s="29"/>
      <c r="BQ606" s="29"/>
      <c r="BR606" s="29"/>
      <c r="BS606" s="29"/>
      <c r="BT606" s="29"/>
      <c r="BU606" s="29"/>
      <c r="BV606" s="29"/>
      <c r="BW606" s="29"/>
      <c r="BX606" s="29"/>
      <c r="BY606" s="29"/>
      <c r="BZ606" s="29"/>
      <c r="CA606" s="29"/>
      <c r="CB606" s="29"/>
      <c r="CC606" s="29"/>
      <c r="CD606" s="29"/>
      <c r="CE606" s="29"/>
      <c r="CF606" s="29"/>
      <c r="CG606" s="29"/>
      <c r="CH606" s="29"/>
      <c r="CI606" s="29"/>
      <c r="CJ606" s="29"/>
      <c r="CK606" s="29"/>
      <c r="CL606" s="29"/>
      <c r="CM606" s="29"/>
      <c r="CN606" s="29"/>
      <c r="CO606" s="29"/>
      <c r="CP606" s="29"/>
      <c r="CQ606" s="29"/>
      <c r="CR606" s="29"/>
      <c r="CS606" s="29"/>
      <c r="CT606" s="29"/>
      <c r="CU606" s="29"/>
      <c r="CV606" s="29"/>
      <c r="CW606" s="29"/>
      <c r="CX606" s="29"/>
      <c r="CY606" s="29"/>
      <c r="CZ606" s="29"/>
      <c r="DA606" s="29"/>
    </row>
    <row r="607" spans="6:105">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c r="AX607" s="29"/>
      <c r="AY607" s="29"/>
      <c r="AZ607" s="29"/>
      <c r="BA607" s="29"/>
      <c r="BB607" s="29"/>
      <c r="BC607" s="29"/>
      <c r="BD607" s="29"/>
      <c r="BE607" s="29"/>
      <c r="BF607" s="29"/>
      <c r="BG607" s="29"/>
      <c r="BH607" s="29"/>
      <c r="BI607" s="29"/>
      <c r="BJ607" s="29"/>
      <c r="BK607" s="29"/>
      <c r="BL607" s="29"/>
      <c r="BM607" s="29"/>
      <c r="BN607" s="29"/>
      <c r="BO607" s="29"/>
      <c r="BP607" s="29"/>
      <c r="BQ607" s="29"/>
      <c r="BR607" s="29"/>
      <c r="BS607" s="29"/>
      <c r="BT607" s="29"/>
      <c r="BU607" s="29"/>
      <c r="BV607" s="29"/>
      <c r="BW607" s="29"/>
      <c r="BX607" s="29"/>
      <c r="BY607" s="29"/>
      <c r="BZ607" s="29"/>
      <c r="CA607" s="29"/>
      <c r="CB607" s="29"/>
      <c r="CC607" s="29"/>
      <c r="CD607" s="29"/>
      <c r="CE607" s="29"/>
      <c r="CF607" s="29"/>
      <c r="CG607" s="29"/>
      <c r="CH607" s="29"/>
      <c r="CI607" s="29"/>
      <c r="CJ607" s="29"/>
      <c r="CK607" s="29"/>
      <c r="CL607" s="29"/>
      <c r="CM607" s="29"/>
      <c r="CN607" s="29"/>
      <c r="CO607" s="29"/>
      <c r="CP607" s="29"/>
      <c r="CQ607" s="29"/>
      <c r="CR607" s="29"/>
      <c r="CS607" s="29"/>
      <c r="CT607" s="29"/>
      <c r="CU607" s="29"/>
      <c r="CV607" s="29"/>
      <c r="CW607" s="29"/>
      <c r="CX607" s="29"/>
      <c r="CY607" s="29"/>
      <c r="CZ607" s="29"/>
      <c r="DA607" s="29"/>
    </row>
    <row r="608" spans="6:105">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c r="AX608" s="29"/>
      <c r="AY608" s="29"/>
      <c r="AZ608" s="29"/>
      <c r="BA608" s="29"/>
      <c r="BB608" s="29"/>
      <c r="BC608" s="29"/>
      <c r="BD608" s="29"/>
      <c r="BE608" s="29"/>
      <c r="BF608" s="29"/>
      <c r="BG608" s="29"/>
      <c r="BH608" s="29"/>
      <c r="BI608" s="29"/>
      <c r="BJ608" s="29"/>
      <c r="BK608" s="29"/>
      <c r="BL608" s="29"/>
      <c r="BM608" s="29"/>
      <c r="BN608" s="29"/>
      <c r="BO608" s="29"/>
      <c r="BP608" s="29"/>
      <c r="BQ608" s="29"/>
      <c r="BR608" s="29"/>
      <c r="BS608" s="29"/>
      <c r="BT608" s="29"/>
      <c r="BU608" s="29"/>
      <c r="BV608" s="29"/>
      <c r="BW608" s="29"/>
      <c r="BX608" s="29"/>
      <c r="BY608" s="29"/>
      <c r="BZ608" s="29"/>
      <c r="CA608" s="29"/>
      <c r="CB608" s="29"/>
      <c r="CC608" s="29"/>
      <c r="CD608" s="29"/>
      <c r="CE608" s="29"/>
      <c r="CF608" s="29"/>
      <c r="CG608" s="29"/>
      <c r="CH608" s="29"/>
      <c r="CI608" s="29"/>
      <c r="CJ608" s="29"/>
      <c r="CK608" s="29"/>
      <c r="CL608" s="29"/>
      <c r="CM608" s="29"/>
      <c r="CN608" s="29"/>
      <c r="CO608" s="29"/>
      <c r="CP608" s="29"/>
      <c r="CQ608" s="29"/>
      <c r="CR608" s="29"/>
      <c r="CS608" s="29"/>
      <c r="CT608" s="29"/>
      <c r="CU608" s="29"/>
      <c r="CV608" s="29"/>
      <c r="CW608" s="29"/>
      <c r="CX608" s="29"/>
      <c r="CY608" s="29"/>
      <c r="CZ608" s="29"/>
      <c r="DA608" s="29"/>
    </row>
    <row r="609" spans="6:105">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c r="AS609" s="29"/>
      <c r="AT609" s="29"/>
      <c r="AU609" s="29"/>
      <c r="AV609" s="29"/>
      <c r="AW609" s="29"/>
      <c r="AX609" s="29"/>
      <c r="AY609" s="29"/>
      <c r="AZ609" s="29"/>
      <c r="BA609" s="29"/>
      <c r="BB609" s="29"/>
      <c r="BC609" s="29"/>
      <c r="BD609" s="29"/>
      <c r="BE609" s="29"/>
      <c r="BF609" s="29"/>
      <c r="BG609" s="29"/>
      <c r="BH609" s="29"/>
      <c r="BI609" s="29"/>
      <c r="BJ609" s="29"/>
      <c r="BK609" s="29"/>
      <c r="BL609" s="29"/>
      <c r="BM609" s="29"/>
      <c r="BN609" s="29"/>
      <c r="BO609" s="29"/>
      <c r="BP609" s="29"/>
      <c r="BQ609" s="29"/>
      <c r="BR609" s="29"/>
      <c r="BS609" s="29"/>
      <c r="BT609" s="29"/>
      <c r="BU609" s="29"/>
      <c r="BV609" s="29"/>
      <c r="BW609" s="29"/>
      <c r="BX609" s="29"/>
      <c r="BY609" s="29"/>
      <c r="BZ609" s="29"/>
      <c r="CA609" s="29"/>
      <c r="CB609" s="29"/>
      <c r="CC609" s="29"/>
      <c r="CD609" s="29"/>
      <c r="CE609" s="29"/>
      <c r="CF609" s="29"/>
      <c r="CG609" s="29"/>
      <c r="CH609" s="29"/>
      <c r="CI609" s="29"/>
      <c r="CJ609" s="29"/>
      <c r="CK609" s="29"/>
      <c r="CL609" s="29"/>
      <c r="CM609" s="29"/>
      <c r="CN609" s="29"/>
      <c r="CO609" s="29"/>
      <c r="CP609" s="29"/>
      <c r="CQ609" s="29"/>
      <c r="CR609" s="29"/>
      <c r="CS609" s="29"/>
      <c r="CT609" s="29"/>
      <c r="CU609" s="29"/>
      <c r="CV609" s="29"/>
      <c r="CW609" s="29"/>
      <c r="CX609" s="29"/>
      <c r="CY609" s="29"/>
      <c r="CZ609" s="29"/>
      <c r="DA609" s="29"/>
    </row>
    <row r="610" spans="6:105">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c r="AS610" s="29"/>
      <c r="AT610" s="29"/>
      <c r="AU610" s="29"/>
      <c r="AV610" s="29"/>
      <c r="AW610" s="29"/>
      <c r="AX610" s="29"/>
      <c r="AY610" s="29"/>
      <c r="AZ610" s="29"/>
      <c r="BA610" s="29"/>
      <c r="BB610" s="29"/>
      <c r="BC610" s="29"/>
      <c r="BD610" s="29"/>
      <c r="BE610" s="29"/>
      <c r="BF610" s="29"/>
      <c r="BG610" s="29"/>
      <c r="BH610" s="29"/>
      <c r="BI610" s="29"/>
      <c r="BJ610" s="29"/>
      <c r="BK610" s="29"/>
      <c r="BL610" s="29"/>
      <c r="BM610" s="29"/>
      <c r="BN610" s="29"/>
      <c r="BO610" s="29"/>
      <c r="BP610" s="29"/>
      <c r="BQ610" s="29"/>
      <c r="BR610" s="29"/>
      <c r="BS610" s="29"/>
      <c r="BT610" s="29"/>
      <c r="BU610" s="29"/>
      <c r="BV610" s="29"/>
      <c r="BW610" s="29"/>
      <c r="BX610" s="29"/>
      <c r="BY610" s="29"/>
      <c r="BZ610" s="29"/>
      <c r="CA610" s="29"/>
      <c r="CB610" s="29"/>
      <c r="CC610" s="29"/>
      <c r="CD610" s="29"/>
      <c r="CE610" s="29"/>
      <c r="CF610" s="29"/>
      <c r="CG610" s="29"/>
      <c r="CH610" s="29"/>
      <c r="CI610" s="29"/>
      <c r="CJ610" s="29"/>
      <c r="CK610" s="29"/>
      <c r="CL610" s="29"/>
      <c r="CM610" s="29"/>
      <c r="CN610" s="29"/>
      <c r="CO610" s="29"/>
      <c r="CP610" s="29"/>
      <c r="CQ610" s="29"/>
      <c r="CR610" s="29"/>
      <c r="CS610" s="29"/>
      <c r="CT610" s="29"/>
      <c r="CU610" s="29"/>
      <c r="CV610" s="29"/>
      <c r="CW610" s="29"/>
      <c r="CX610" s="29"/>
      <c r="CY610" s="29"/>
      <c r="CZ610" s="29"/>
      <c r="DA610" s="29"/>
    </row>
    <row r="611" spans="6:105">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c r="AS611" s="29"/>
      <c r="AT611" s="29"/>
      <c r="AU611" s="29"/>
      <c r="AV611" s="29"/>
      <c r="AW611" s="29"/>
      <c r="AX611" s="29"/>
      <c r="AY611" s="29"/>
      <c r="AZ611" s="29"/>
      <c r="BA611" s="29"/>
      <c r="BB611" s="29"/>
      <c r="BC611" s="29"/>
      <c r="BD611" s="29"/>
      <c r="BE611" s="29"/>
      <c r="BF611" s="29"/>
      <c r="BG611" s="29"/>
      <c r="BH611" s="29"/>
      <c r="BI611" s="29"/>
      <c r="BJ611" s="29"/>
      <c r="BK611" s="29"/>
      <c r="BL611" s="29"/>
      <c r="BM611" s="29"/>
      <c r="BN611" s="29"/>
      <c r="BO611" s="29"/>
      <c r="BP611" s="29"/>
      <c r="BQ611" s="29"/>
      <c r="BR611" s="29"/>
      <c r="BS611" s="29"/>
      <c r="BT611" s="29"/>
      <c r="BU611" s="29"/>
      <c r="BV611" s="29"/>
      <c r="BW611" s="29"/>
      <c r="BX611" s="29"/>
      <c r="BY611" s="29"/>
      <c r="BZ611" s="29"/>
      <c r="CA611" s="29"/>
      <c r="CB611" s="29"/>
      <c r="CC611" s="29"/>
      <c r="CD611" s="29"/>
      <c r="CE611" s="29"/>
      <c r="CF611" s="29"/>
      <c r="CG611" s="29"/>
      <c r="CH611" s="29"/>
      <c r="CI611" s="29"/>
      <c r="CJ611" s="29"/>
      <c r="CK611" s="29"/>
      <c r="CL611" s="29"/>
      <c r="CM611" s="29"/>
      <c r="CN611" s="29"/>
      <c r="CO611" s="29"/>
      <c r="CP611" s="29"/>
      <c r="CQ611" s="29"/>
      <c r="CR611" s="29"/>
      <c r="CS611" s="29"/>
      <c r="CT611" s="29"/>
      <c r="CU611" s="29"/>
      <c r="CV611" s="29"/>
      <c r="CW611" s="29"/>
      <c r="CX611" s="29"/>
      <c r="CY611" s="29"/>
      <c r="CZ611" s="29"/>
      <c r="DA611" s="29"/>
    </row>
    <row r="612" spans="6:105">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c r="AS612" s="29"/>
      <c r="AT612" s="29"/>
      <c r="AU612" s="29"/>
      <c r="AV612" s="29"/>
      <c r="AW612" s="29"/>
      <c r="AX612" s="29"/>
      <c r="AY612" s="29"/>
      <c r="AZ612" s="29"/>
      <c r="BA612" s="29"/>
      <c r="BB612" s="29"/>
      <c r="BC612" s="29"/>
      <c r="BD612" s="29"/>
      <c r="BE612" s="29"/>
      <c r="BF612" s="29"/>
      <c r="BG612" s="29"/>
      <c r="BH612" s="29"/>
      <c r="BI612" s="29"/>
      <c r="BJ612" s="29"/>
      <c r="BK612" s="29"/>
      <c r="BL612" s="29"/>
      <c r="BM612" s="29"/>
      <c r="BN612" s="29"/>
      <c r="BO612" s="29"/>
      <c r="BP612" s="29"/>
      <c r="BQ612" s="29"/>
      <c r="BR612" s="29"/>
      <c r="BS612" s="29"/>
      <c r="BT612" s="29"/>
      <c r="BU612" s="29"/>
      <c r="BV612" s="29"/>
      <c r="BW612" s="29"/>
      <c r="BX612" s="29"/>
      <c r="BY612" s="29"/>
      <c r="BZ612" s="29"/>
      <c r="CA612" s="29"/>
      <c r="CB612" s="29"/>
      <c r="CC612" s="29"/>
      <c r="CD612" s="29"/>
      <c r="CE612" s="29"/>
      <c r="CF612" s="29"/>
      <c r="CG612" s="29"/>
      <c r="CH612" s="29"/>
      <c r="CI612" s="29"/>
      <c r="CJ612" s="29"/>
      <c r="CK612" s="29"/>
      <c r="CL612" s="29"/>
      <c r="CM612" s="29"/>
      <c r="CN612" s="29"/>
      <c r="CO612" s="29"/>
      <c r="CP612" s="29"/>
      <c r="CQ612" s="29"/>
      <c r="CR612" s="29"/>
      <c r="CS612" s="29"/>
      <c r="CT612" s="29"/>
      <c r="CU612" s="29"/>
      <c r="CV612" s="29"/>
      <c r="CW612" s="29"/>
      <c r="CX612" s="29"/>
      <c r="CY612" s="29"/>
      <c r="CZ612" s="29"/>
      <c r="DA612" s="29"/>
    </row>
    <row r="613" spans="6:105">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c r="AS613" s="29"/>
      <c r="AT613" s="29"/>
      <c r="AU613" s="29"/>
      <c r="AV613" s="29"/>
      <c r="AW613" s="29"/>
      <c r="AX613" s="29"/>
      <c r="AY613" s="29"/>
      <c r="AZ613" s="29"/>
      <c r="BA613" s="29"/>
      <c r="BB613" s="29"/>
      <c r="BC613" s="29"/>
      <c r="BD613" s="29"/>
      <c r="BE613" s="29"/>
      <c r="BF613" s="29"/>
      <c r="BG613" s="29"/>
      <c r="BH613" s="29"/>
      <c r="BI613" s="29"/>
      <c r="BJ613" s="29"/>
      <c r="BK613" s="29"/>
      <c r="BL613" s="29"/>
      <c r="BM613" s="29"/>
      <c r="BN613" s="29"/>
      <c r="BO613" s="29"/>
      <c r="BP613" s="29"/>
      <c r="BQ613" s="29"/>
      <c r="BR613" s="29"/>
      <c r="BS613" s="29"/>
      <c r="BT613" s="29"/>
      <c r="BU613" s="29"/>
      <c r="BV613" s="29"/>
      <c r="BW613" s="29"/>
      <c r="BX613" s="29"/>
      <c r="BY613" s="29"/>
      <c r="BZ613" s="29"/>
      <c r="CA613" s="29"/>
      <c r="CB613" s="29"/>
      <c r="CC613" s="29"/>
      <c r="CD613" s="29"/>
      <c r="CE613" s="29"/>
      <c r="CF613" s="29"/>
      <c r="CG613" s="29"/>
      <c r="CH613" s="29"/>
      <c r="CI613" s="29"/>
      <c r="CJ613" s="29"/>
      <c r="CK613" s="29"/>
      <c r="CL613" s="29"/>
      <c r="CM613" s="29"/>
      <c r="CN613" s="29"/>
      <c r="CO613" s="29"/>
      <c r="CP613" s="29"/>
      <c r="CQ613" s="29"/>
      <c r="CR613" s="29"/>
      <c r="CS613" s="29"/>
      <c r="CT613" s="29"/>
      <c r="CU613" s="29"/>
      <c r="CV613" s="29"/>
      <c r="CW613" s="29"/>
      <c r="CX613" s="29"/>
      <c r="CY613" s="29"/>
      <c r="CZ613" s="29"/>
      <c r="DA613" s="29"/>
    </row>
    <row r="614" spans="6:105">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c r="AS614" s="29"/>
      <c r="AT614" s="29"/>
      <c r="AU614" s="29"/>
      <c r="AV614" s="29"/>
      <c r="AW614" s="29"/>
      <c r="AX614" s="29"/>
      <c r="AY614" s="29"/>
      <c r="AZ614" s="29"/>
      <c r="BA614" s="29"/>
      <c r="BB614" s="29"/>
      <c r="BC614" s="29"/>
      <c r="BD614" s="29"/>
      <c r="BE614" s="29"/>
      <c r="BF614" s="29"/>
      <c r="BG614" s="29"/>
      <c r="BH614" s="29"/>
      <c r="BI614" s="29"/>
      <c r="BJ614" s="29"/>
      <c r="BK614" s="29"/>
      <c r="BL614" s="29"/>
      <c r="BM614" s="29"/>
      <c r="BN614" s="29"/>
      <c r="BO614" s="29"/>
      <c r="BP614" s="29"/>
      <c r="BQ614" s="29"/>
      <c r="BR614" s="29"/>
      <c r="BS614" s="29"/>
      <c r="BT614" s="29"/>
      <c r="BU614" s="29"/>
      <c r="BV614" s="29"/>
      <c r="BW614" s="29"/>
      <c r="BX614" s="29"/>
      <c r="BY614" s="29"/>
      <c r="BZ614" s="29"/>
      <c r="CA614" s="29"/>
      <c r="CB614" s="29"/>
      <c r="CC614" s="29"/>
      <c r="CD614" s="29"/>
      <c r="CE614" s="29"/>
      <c r="CF614" s="29"/>
      <c r="CG614" s="29"/>
      <c r="CH614" s="29"/>
      <c r="CI614" s="29"/>
      <c r="CJ614" s="29"/>
      <c r="CK614" s="29"/>
      <c r="CL614" s="29"/>
      <c r="CM614" s="29"/>
      <c r="CN614" s="29"/>
      <c r="CO614" s="29"/>
      <c r="CP614" s="29"/>
      <c r="CQ614" s="29"/>
      <c r="CR614" s="29"/>
      <c r="CS614" s="29"/>
      <c r="CT614" s="29"/>
      <c r="CU614" s="29"/>
      <c r="CV614" s="29"/>
      <c r="CW614" s="29"/>
      <c r="CX614" s="29"/>
      <c r="CY614" s="29"/>
      <c r="CZ614" s="29"/>
      <c r="DA614" s="29"/>
    </row>
    <row r="615" spans="6:105">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29"/>
      <c r="AP615" s="29"/>
      <c r="AQ615" s="29"/>
      <c r="AR615" s="29"/>
      <c r="AS615" s="29"/>
      <c r="AT615" s="29"/>
      <c r="AU615" s="29"/>
      <c r="AV615" s="29"/>
      <c r="AW615" s="29"/>
      <c r="AX615" s="29"/>
      <c r="AY615" s="29"/>
      <c r="AZ615" s="29"/>
      <c r="BA615" s="29"/>
      <c r="BB615" s="29"/>
      <c r="BC615" s="29"/>
      <c r="BD615" s="29"/>
      <c r="BE615" s="29"/>
      <c r="BF615" s="29"/>
      <c r="BG615" s="29"/>
      <c r="BH615" s="29"/>
      <c r="BI615" s="29"/>
      <c r="BJ615" s="29"/>
      <c r="BK615" s="29"/>
      <c r="BL615" s="29"/>
      <c r="BM615" s="29"/>
      <c r="BN615" s="29"/>
      <c r="BO615" s="29"/>
      <c r="BP615" s="29"/>
      <c r="BQ615" s="29"/>
      <c r="BR615" s="29"/>
      <c r="BS615" s="29"/>
      <c r="BT615" s="29"/>
      <c r="BU615" s="29"/>
      <c r="BV615" s="29"/>
      <c r="BW615" s="29"/>
      <c r="BX615" s="29"/>
      <c r="BY615" s="29"/>
      <c r="BZ615" s="29"/>
      <c r="CA615" s="29"/>
      <c r="CB615" s="29"/>
      <c r="CC615" s="29"/>
      <c r="CD615" s="29"/>
      <c r="CE615" s="29"/>
      <c r="CF615" s="29"/>
      <c r="CG615" s="29"/>
      <c r="CH615" s="29"/>
      <c r="CI615" s="29"/>
      <c r="CJ615" s="29"/>
      <c r="CK615" s="29"/>
      <c r="CL615" s="29"/>
      <c r="CM615" s="29"/>
      <c r="CN615" s="29"/>
      <c r="CO615" s="29"/>
      <c r="CP615" s="29"/>
      <c r="CQ615" s="29"/>
      <c r="CR615" s="29"/>
      <c r="CS615" s="29"/>
      <c r="CT615" s="29"/>
      <c r="CU615" s="29"/>
      <c r="CV615" s="29"/>
      <c r="CW615" s="29"/>
      <c r="CX615" s="29"/>
      <c r="CY615" s="29"/>
      <c r="CZ615" s="29"/>
      <c r="DA615" s="29"/>
    </row>
    <row r="616" spans="6:105">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29"/>
      <c r="AP616" s="29"/>
      <c r="AQ616" s="29"/>
      <c r="AR616" s="29"/>
      <c r="AS616" s="29"/>
      <c r="AT616" s="29"/>
      <c r="AU616" s="29"/>
      <c r="AV616" s="29"/>
      <c r="AW616" s="29"/>
      <c r="AX616" s="29"/>
      <c r="AY616" s="29"/>
      <c r="AZ616" s="29"/>
      <c r="BA616" s="29"/>
      <c r="BB616" s="29"/>
      <c r="BC616" s="29"/>
      <c r="BD616" s="29"/>
      <c r="BE616" s="29"/>
      <c r="BF616" s="29"/>
      <c r="BG616" s="29"/>
      <c r="BH616" s="29"/>
      <c r="BI616" s="29"/>
      <c r="BJ616" s="29"/>
      <c r="BK616" s="29"/>
      <c r="BL616" s="29"/>
      <c r="BM616" s="29"/>
      <c r="BN616" s="29"/>
      <c r="BO616" s="29"/>
      <c r="BP616" s="29"/>
      <c r="BQ616" s="29"/>
      <c r="BR616" s="29"/>
      <c r="BS616" s="29"/>
      <c r="BT616" s="29"/>
      <c r="BU616" s="29"/>
      <c r="BV616" s="29"/>
      <c r="BW616" s="29"/>
      <c r="BX616" s="29"/>
      <c r="BY616" s="29"/>
      <c r="BZ616" s="29"/>
      <c r="CA616" s="29"/>
      <c r="CB616" s="29"/>
      <c r="CC616" s="29"/>
      <c r="CD616" s="29"/>
      <c r="CE616" s="29"/>
      <c r="CF616" s="29"/>
      <c r="CG616" s="29"/>
      <c r="CH616" s="29"/>
      <c r="CI616" s="29"/>
      <c r="CJ616" s="29"/>
      <c r="CK616" s="29"/>
      <c r="CL616" s="29"/>
      <c r="CM616" s="29"/>
      <c r="CN616" s="29"/>
      <c r="CO616" s="29"/>
      <c r="CP616" s="29"/>
      <c r="CQ616" s="29"/>
      <c r="CR616" s="29"/>
      <c r="CS616" s="29"/>
      <c r="CT616" s="29"/>
      <c r="CU616" s="29"/>
      <c r="CV616" s="29"/>
      <c r="CW616" s="29"/>
      <c r="CX616" s="29"/>
      <c r="CY616" s="29"/>
      <c r="CZ616" s="29"/>
      <c r="DA616" s="29"/>
    </row>
    <row r="617" spans="6:105">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29"/>
      <c r="AP617" s="29"/>
      <c r="AQ617" s="29"/>
      <c r="AR617" s="29"/>
      <c r="AS617" s="29"/>
      <c r="AT617" s="29"/>
      <c r="AU617" s="29"/>
      <c r="AV617" s="29"/>
      <c r="AW617" s="29"/>
      <c r="AX617" s="29"/>
      <c r="AY617" s="29"/>
      <c r="AZ617" s="29"/>
      <c r="BA617" s="29"/>
      <c r="BB617" s="29"/>
      <c r="BC617" s="29"/>
      <c r="BD617" s="29"/>
      <c r="BE617" s="29"/>
      <c r="BF617" s="29"/>
      <c r="BG617" s="29"/>
      <c r="BH617" s="29"/>
      <c r="BI617" s="29"/>
      <c r="BJ617" s="29"/>
      <c r="BK617" s="29"/>
      <c r="BL617" s="29"/>
      <c r="BM617" s="29"/>
      <c r="BN617" s="29"/>
      <c r="BO617" s="29"/>
      <c r="BP617" s="29"/>
      <c r="BQ617" s="29"/>
      <c r="BR617" s="29"/>
      <c r="BS617" s="29"/>
      <c r="BT617" s="29"/>
      <c r="BU617" s="29"/>
      <c r="BV617" s="29"/>
      <c r="BW617" s="29"/>
      <c r="BX617" s="29"/>
      <c r="BY617" s="29"/>
      <c r="BZ617" s="29"/>
      <c r="CA617" s="29"/>
      <c r="CB617" s="29"/>
      <c r="CC617" s="29"/>
      <c r="CD617" s="29"/>
      <c r="CE617" s="29"/>
      <c r="CF617" s="29"/>
      <c r="CG617" s="29"/>
      <c r="CH617" s="29"/>
      <c r="CI617" s="29"/>
      <c r="CJ617" s="29"/>
      <c r="CK617" s="29"/>
      <c r="CL617" s="29"/>
      <c r="CM617" s="29"/>
      <c r="CN617" s="29"/>
      <c r="CO617" s="29"/>
      <c r="CP617" s="29"/>
      <c r="CQ617" s="29"/>
      <c r="CR617" s="29"/>
      <c r="CS617" s="29"/>
      <c r="CT617" s="29"/>
      <c r="CU617" s="29"/>
      <c r="CV617" s="29"/>
      <c r="CW617" s="29"/>
      <c r="CX617" s="29"/>
      <c r="CY617" s="29"/>
      <c r="CZ617" s="29"/>
      <c r="DA617" s="29"/>
    </row>
    <row r="618" spans="6:105">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29"/>
      <c r="AP618" s="29"/>
      <c r="AQ618" s="29"/>
      <c r="AR618" s="29"/>
      <c r="AS618" s="29"/>
      <c r="AT618" s="29"/>
      <c r="AU618" s="29"/>
      <c r="AV618" s="29"/>
      <c r="AW618" s="29"/>
      <c r="AX618" s="29"/>
      <c r="AY618" s="29"/>
      <c r="AZ618" s="29"/>
      <c r="BA618" s="29"/>
      <c r="BB618" s="29"/>
      <c r="BC618" s="29"/>
      <c r="BD618" s="29"/>
      <c r="BE618" s="29"/>
      <c r="BF618" s="29"/>
      <c r="BG618" s="29"/>
      <c r="BH618" s="29"/>
      <c r="BI618" s="29"/>
      <c r="BJ618" s="29"/>
      <c r="BK618" s="29"/>
      <c r="BL618" s="29"/>
      <c r="BM618" s="29"/>
      <c r="BN618" s="29"/>
      <c r="BO618" s="29"/>
      <c r="BP618" s="29"/>
      <c r="BQ618" s="29"/>
      <c r="BR618" s="29"/>
      <c r="BS618" s="29"/>
      <c r="BT618" s="29"/>
      <c r="BU618" s="29"/>
      <c r="BV618" s="29"/>
      <c r="BW618" s="29"/>
      <c r="BX618" s="29"/>
      <c r="BY618" s="29"/>
      <c r="BZ618" s="29"/>
      <c r="CA618" s="29"/>
      <c r="CB618" s="29"/>
      <c r="CC618" s="29"/>
      <c r="CD618" s="29"/>
      <c r="CE618" s="29"/>
      <c r="CF618" s="29"/>
      <c r="CG618" s="29"/>
      <c r="CH618" s="29"/>
      <c r="CI618" s="29"/>
      <c r="CJ618" s="29"/>
      <c r="CK618" s="29"/>
      <c r="CL618" s="29"/>
      <c r="CM618" s="29"/>
      <c r="CN618" s="29"/>
      <c r="CO618" s="29"/>
      <c r="CP618" s="29"/>
      <c r="CQ618" s="29"/>
      <c r="CR618" s="29"/>
      <c r="CS618" s="29"/>
      <c r="CT618" s="29"/>
      <c r="CU618" s="29"/>
      <c r="CV618" s="29"/>
      <c r="CW618" s="29"/>
      <c r="CX618" s="29"/>
      <c r="CY618" s="29"/>
      <c r="CZ618" s="29"/>
      <c r="DA618" s="29"/>
    </row>
    <row r="619" spans="6:105">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29"/>
      <c r="AP619" s="29"/>
      <c r="AQ619" s="29"/>
      <c r="AR619" s="29"/>
      <c r="AS619" s="29"/>
      <c r="AT619" s="29"/>
      <c r="AU619" s="29"/>
      <c r="AV619" s="29"/>
      <c r="AW619" s="29"/>
      <c r="AX619" s="29"/>
      <c r="AY619" s="29"/>
      <c r="AZ619" s="29"/>
      <c r="BA619" s="29"/>
      <c r="BB619" s="29"/>
      <c r="BC619" s="29"/>
      <c r="BD619" s="29"/>
      <c r="BE619" s="29"/>
      <c r="BF619" s="29"/>
      <c r="BG619" s="29"/>
      <c r="BH619" s="29"/>
      <c r="BI619" s="29"/>
      <c r="BJ619" s="29"/>
      <c r="BK619" s="29"/>
      <c r="BL619" s="29"/>
      <c r="BM619" s="29"/>
      <c r="BN619" s="29"/>
      <c r="BO619" s="29"/>
      <c r="BP619" s="29"/>
      <c r="BQ619" s="29"/>
      <c r="BR619" s="29"/>
      <c r="BS619" s="29"/>
      <c r="BT619" s="29"/>
      <c r="BU619" s="29"/>
      <c r="BV619" s="29"/>
      <c r="BW619" s="29"/>
      <c r="BX619" s="29"/>
      <c r="BY619" s="29"/>
      <c r="BZ619" s="29"/>
      <c r="CA619" s="29"/>
      <c r="CB619" s="29"/>
      <c r="CC619" s="29"/>
      <c r="CD619" s="29"/>
      <c r="CE619" s="29"/>
      <c r="CF619" s="29"/>
      <c r="CG619" s="29"/>
      <c r="CH619" s="29"/>
      <c r="CI619" s="29"/>
      <c r="CJ619" s="29"/>
      <c r="CK619" s="29"/>
      <c r="CL619" s="29"/>
      <c r="CM619" s="29"/>
      <c r="CN619" s="29"/>
      <c r="CO619" s="29"/>
      <c r="CP619" s="29"/>
      <c r="CQ619" s="29"/>
      <c r="CR619" s="29"/>
      <c r="CS619" s="29"/>
      <c r="CT619" s="29"/>
      <c r="CU619" s="29"/>
      <c r="CV619" s="29"/>
      <c r="CW619" s="29"/>
      <c r="CX619" s="29"/>
      <c r="CY619" s="29"/>
      <c r="CZ619" s="29"/>
      <c r="DA619" s="29"/>
    </row>
    <row r="620" spans="6:105">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29"/>
      <c r="AP620" s="29"/>
      <c r="AQ620" s="29"/>
      <c r="AR620" s="29"/>
      <c r="AS620" s="29"/>
      <c r="AT620" s="29"/>
      <c r="AU620" s="29"/>
      <c r="AV620" s="29"/>
      <c r="AW620" s="29"/>
      <c r="AX620" s="29"/>
      <c r="AY620" s="29"/>
      <c r="AZ620" s="29"/>
      <c r="BA620" s="29"/>
      <c r="BB620" s="29"/>
      <c r="BC620" s="29"/>
      <c r="BD620" s="29"/>
      <c r="BE620" s="29"/>
      <c r="BF620" s="29"/>
      <c r="BG620" s="29"/>
      <c r="BH620" s="29"/>
      <c r="BI620" s="29"/>
      <c r="BJ620" s="29"/>
      <c r="BK620" s="29"/>
      <c r="BL620" s="29"/>
      <c r="BM620" s="29"/>
      <c r="BN620" s="29"/>
      <c r="BO620" s="29"/>
      <c r="BP620" s="29"/>
      <c r="BQ620" s="29"/>
      <c r="BR620" s="29"/>
      <c r="BS620" s="29"/>
      <c r="BT620" s="29"/>
      <c r="BU620" s="29"/>
      <c r="BV620" s="29"/>
      <c r="BW620" s="29"/>
      <c r="BX620" s="29"/>
      <c r="BY620" s="29"/>
      <c r="BZ620" s="29"/>
      <c r="CA620" s="29"/>
      <c r="CB620" s="29"/>
      <c r="CC620" s="29"/>
      <c r="CD620" s="29"/>
      <c r="CE620" s="29"/>
      <c r="CF620" s="29"/>
      <c r="CG620" s="29"/>
      <c r="CH620" s="29"/>
      <c r="CI620" s="29"/>
      <c r="CJ620" s="29"/>
      <c r="CK620" s="29"/>
      <c r="CL620" s="29"/>
      <c r="CM620" s="29"/>
      <c r="CN620" s="29"/>
      <c r="CO620" s="29"/>
      <c r="CP620" s="29"/>
      <c r="CQ620" s="29"/>
      <c r="CR620" s="29"/>
      <c r="CS620" s="29"/>
      <c r="CT620" s="29"/>
      <c r="CU620" s="29"/>
      <c r="CV620" s="29"/>
      <c r="CW620" s="29"/>
      <c r="CX620" s="29"/>
      <c r="CY620" s="29"/>
      <c r="CZ620" s="29"/>
      <c r="DA620" s="29"/>
    </row>
    <row r="621" spans="6:105">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c r="AS621" s="29"/>
      <c r="AT621" s="29"/>
      <c r="AU621" s="29"/>
      <c r="AV621" s="29"/>
      <c r="AW621" s="29"/>
      <c r="AX621" s="29"/>
      <c r="AY621" s="29"/>
      <c r="AZ621" s="29"/>
      <c r="BA621" s="29"/>
      <c r="BB621" s="29"/>
      <c r="BC621" s="29"/>
      <c r="BD621" s="29"/>
      <c r="BE621" s="29"/>
      <c r="BF621" s="29"/>
      <c r="BG621" s="29"/>
      <c r="BH621" s="29"/>
      <c r="BI621" s="29"/>
      <c r="BJ621" s="29"/>
      <c r="BK621" s="29"/>
      <c r="BL621" s="29"/>
      <c r="BM621" s="29"/>
      <c r="BN621" s="29"/>
      <c r="BO621" s="29"/>
      <c r="BP621" s="29"/>
      <c r="BQ621" s="29"/>
      <c r="BR621" s="29"/>
      <c r="BS621" s="29"/>
      <c r="BT621" s="29"/>
      <c r="BU621" s="29"/>
      <c r="BV621" s="29"/>
      <c r="BW621" s="29"/>
      <c r="BX621" s="29"/>
      <c r="BY621" s="29"/>
      <c r="BZ621" s="29"/>
      <c r="CA621" s="29"/>
      <c r="CB621" s="29"/>
      <c r="CC621" s="29"/>
      <c r="CD621" s="29"/>
      <c r="CE621" s="29"/>
      <c r="CF621" s="29"/>
      <c r="CG621" s="29"/>
      <c r="CH621" s="29"/>
      <c r="CI621" s="29"/>
      <c r="CJ621" s="29"/>
      <c r="CK621" s="29"/>
      <c r="CL621" s="29"/>
      <c r="CM621" s="29"/>
      <c r="CN621" s="29"/>
      <c r="CO621" s="29"/>
      <c r="CP621" s="29"/>
      <c r="CQ621" s="29"/>
      <c r="CR621" s="29"/>
      <c r="CS621" s="29"/>
      <c r="CT621" s="29"/>
      <c r="CU621" s="29"/>
      <c r="CV621" s="29"/>
      <c r="CW621" s="29"/>
      <c r="CX621" s="29"/>
      <c r="CY621" s="29"/>
      <c r="CZ621" s="29"/>
      <c r="DA621" s="29"/>
    </row>
    <row r="622" spans="6:105">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c r="AS622" s="29"/>
      <c r="AT622" s="29"/>
      <c r="AU622" s="29"/>
      <c r="AV622" s="29"/>
      <c r="AW622" s="29"/>
      <c r="AX622" s="29"/>
      <c r="AY622" s="29"/>
      <c r="AZ622" s="29"/>
      <c r="BA622" s="29"/>
      <c r="BB622" s="29"/>
      <c r="BC622" s="29"/>
      <c r="BD622" s="29"/>
      <c r="BE622" s="29"/>
      <c r="BF622" s="29"/>
      <c r="BG622" s="29"/>
      <c r="BH622" s="29"/>
      <c r="BI622" s="29"/>
      <c r="BJ622" s="29"/>
      <c r="BK622" s="29"/>
      <c r="BL622" s="29"/>
      <c r="BM622" s="29"/>
      <c r="BN622" s="29"/>
      <c r="BO622" s="29"/>
      <c r="BP622" s="29"/>
      <c r="BQ622" s="29"/>
      <c r="BR622" s="29"/>
      <c r="BS622" s="29"/>
      <c r="BT622" s="29"/>
      <c r="BU622" s="29"/>
      <c r="BV622" s="29"/>
      <c r="BW622" s="29"/>
      <c r="BX622" s="29"/>
      <c r="BY622" s="29"/>
      <c r="BZ622" s="29"/>
      <c r="CA622" s="29"/>
      <c r="CB622" s="29"/>
      <c r="CC622" s="29"/>
      <c r="CD622" s="29"/>
      <c r="CE622" s="29"/>
      <c r="CF622" s="29"/>
      <c r="CG622" s="29"/>
      <c r="CH622" s="29"/>
      <c r="CI622" s="29"/>
      <c r="CJ622" s="29"/>
      <c r="CK622" s="29"/>
      <c r="CL622" s="29"/>
      <c r="CM622" s="29"/>
      <c r="CN622" s="29"/>
      <c r="CO622" s="29"/>
      <c r="CP622" s="29"/>
      <c r="CQ622" s="29"/>
      <c r="CR622" s="29"/>
      <c r="CS622" s="29"/>
      <c r="CT622" s="29"/>
      <c r="CU622" s="29"/>
      <c r="CV622" s="29"/>
      <c r="CW622" s="29"/>
      <c r="CX622" s="29"/>
      <c r="CY622" s="29"/>
      <c r="CZ622" s="29"/>
      <c r="DA622" s="29"/>
    </row>
    <row r="623" spans="6:105">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c r="AS623" s="29"/>
      <c r="AT623" s="29"/>
      <c r="AU623" s="29"/>
      <c r="AV623" s="29"/>
      <c r="AW623" s="29"/>
      <c r="AX623" s="29"/>
      <c r="AY623" s="29"/>
      <c r="AZ623" s="29"/>
      <c r="BA623" s="29"/>
      <c r="BB623" s="29"/>
      <c r="BC623" s="29"/>
      <c r="BD623" s="29"/>
      <c r="BE623" s="29"/>
      <c r="BF623" s="29"/>
      <c r="BG623" s="29"/>
      <c r="BH623" s="29"/>
      <c r="BI623" s="29"/>
      <c r="BJ623" s="29"/>
      <c r="BK623" s="29"/>
      <c r="BL623" s="29"/>
      <c r="BM623" s="29"/>
      <c r="BN623" s="29"/>
      <c r="BO623" s="29"/>
      <c r="BP623" s="29"/>
      <c r="BQ623" s="29"/>
      <c r="BR623" s="29"/>
      <c r="BS623" s="29"/>
      <c r="BT623" s="29"/>
      <c r="BU623" s="29"/>
      <c r="BV623" s="29"/>
      <c r="BW623" s="29"/>
      <c r="BX623" s="29"/>
      <c r="BY623" s="29"/>
      <c r="BZ623" s="29"/>
      <c r="CA623" s="29"/>
      <c r="CB623" s="29"/>
      <c r="CC623" s="29"/>
      <c r="CD623" s="29"/>
      <c r="CE623" s="29"/>
      <c r="CF623" s="29"/>
      <c r="CG623" s="29"/>
      <c r="CH623" s="29"/>
      <c r="CI623" s="29"/>
      <c r="CJ623" s="29"/>
      <c r="CK623" s="29"/>
      <c r="CL623" s="29"/>
      <c r="CM623" s="29"/>
      <c r="CN623" s="29"/>
      <c r="CO623" s="29"/>
      <c r="CP623" s="29"/>
      <c r="CQ623" s="29"/>
      <c r="CR623" s="29"/>
      <c r="CS623" s="29"/>
      <c r="CT623" s="29"/>
      <c r="CU623" s="29"/>
      <c r="CV623" s="29"/>
      <c r="CW623" s="29"/>
      <c r="CX623" s="29"/>
      <c r="CY623" s="29"/>
      <c r="CZ623" s="29"/>
      <c r="DA623" s="29"/>
    </row>
    <row r="624" spans="6:105">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c r="AS624" s="29"/>
      <c r="AT624" s="29"/>
      <c r="AU624" s="29"/>
      <c r="AV624" s="29"/>
      <c r="AW624" s="29"/>
      <c r="AX624" s="29"/>
      <c r="AY624" s="29"/>
      <c r="AZ624" s="29"/>
      <c r="BA624" s="29"/>
      <c r="BB624" s="29"/>
      <c r="BC624" s="29"/>
      <c r="BD624" s="29"/>
      <c r="BE624" s="29"/>
      <c r="BF624" s="29"/>
      <c r="BG624" s="29"/>
      <c r="BH624" s="29"/>
      <c r="BI624" s="29"/>
      <c r="BJ624" s="29"/>
      <c r="BK624" s="29"/>
      <c r="BL624" s="29"/>
      <c r="BM624" s="29"/>
      <c r="BN624" s="29"/>
      <c r="BO624" s="29"/>
      <c r="BP624" s="29"/>
      <c r="BQ624" s="29"/>
      <c r="BR624" s="29"/>
      <c r="BS624" s="29"/>
      <c r="BT624" s="29"/>
      <c r="BU624" s="29"/>
      <c r="BV624" s="29"/>
      <c r="BW624" s="29"/>
      <c r="BX624" s="29"/>
      <c r="BY624" s="29"/>
      <c r="BZ624" s="29"/>
      <c r="CA624" s="29"/>
      <c r="CB624" s="29"/>
      <c r="CC624" s="29"/>
      <c r="CD624" s="29"/>
      <c r="CE624" s="29"/>
      <c r="CF624" s="29"/>
      <c r="CG624" s="29"/>
      <c r="CH624" s="29"/>
      <c r="CI624" s="29"/>
      <c r="CJ624" s="29"/>
      <c r="CK624" s="29"/>
      <c r="CL624" s="29"/>
      <c r="CM624" s="29"/>
      <c r="CN624" s="29"/>
      <c r="CO624" s="29"/>
      <c r="CP624" s="29"/>
      <c r="CQ624" s="29"/>
      <c r="CR624" s="29"/>
      <c r="CS624" s="29"/>
      <c r="CT624" s="29"/>
      <c r="CU624" s="29"/>
      <c r="CV624" s="29"/>
      <c r="CW624" s="29"/>
      <c r="CX624" s="29"/>
      <c r="CY624" s="29"/>
      <c r="CZ624" s="29"/>
      <c r="DA624" s="29"/>
    </row>
    <row r="625" spans="6:105">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c r="AS625" s="29"/>
      <c r="AT625" s="29"/>
      <c r="AU625" s="29"/>
      <c r="AV625" s="29"/>
      <c r="AW625" s="29"/>
      <c r="AX625" s="29"/>
      <c r="AY625" s="29"/>
      <c r="AZ625" s="29"/>
      <c r="BA625" s="29"/>
      <c r="BB625" s="29"/>
      <c r="BC625" s="29"/>
      <c r="BD625" s="29"/>
      <c r="BE625" s="29"/>
      <c r="BF625" s="29"/>
      <c r="BG625" s="29"/>
      <c r="BH625" s="29"/>
      <c r="BI625" s="29"/>
      <c r="BJ625" s="29"/>
      <c r="BK625" s="29"/>
      <c r="BL625" s="29"/>
      <c r="BM625" s="29"/>
      <c r="BN625" s="29"/>
      <c r="BO625" s="29"/>
      <c r="BP625" s="29"/>
      <c r="BQ625" s="29"/>
      <c r="BR625" s="29"/>
      <c r="BS625" s="29"/>
      <c r="BT625" s="29"/>
      <c r="BU625" s="29"/>
      <c r="BV625" s="29"/>
      <c r="BW625" s="29"/>
      <c r="BX625" s="29"/>
      <c r="BY625" s="29"/>
      <c r="BZ625" s="29"/>
      <c r="CA625" s="29"/>
      <c r="CB625" s="29"/>
      <c r="CC625" s="29"/>
      <c r="CD625" s="29"/>
      <c r="CE625" s="29"/>
      <c r="CF625" s="29"/>
      <c r="CG625" s="29"/>
      <c r="CH625" s="29"/>
      <c r="CI625" s="29"/>
      <c r="CJ625" s="29"/>
      <c r="CK625" s="29"/>
      <c r="CL625" s="29"/>
      <c r="CM625" s="29"/>
      <c r="CN625" s="29"/>
      <c r="CO625" s="29"/>
      <c r="CP625" s="29"/>
      <c r="CQ625" s="29"/>
      <c r="CR625" s="29"/>
      <c r="CS625" s="29"/>
      <c r="CT625" s="29"/>
      <c r="CU625" s="29"/>
      <c r="CV625" s="29"/>
      <c r="CW625" s="29"/>
      <c r="CX625" s="29"/>
      <c r="CY625" s="29"/>
      <c r="CZ625" s="29"/>
      <c r="DA625" s="29"/>
    </row>
    <row r="626" spans="6:105">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c r="AS626" s="29"/>
      <c r="AT626" s="29"/>
      <c r="AU626" s="29"/>
      <c r="AV626" s="29"/>
      <c r="AW626" s="29"/>
      <c r="AX626" s="29"/>
      <c r="AY626" s="29"/>
      <c r="AZ626" s="29"/>
      <c r="BA626" s="29"/>
      <c r="BB626" s="29"/>
      <c r="BC626" s="29"/>
      <c r="BD626" s="29"/>
      <c r="BE626" s="29"/>
      <c r="BF626" s="29"/>
      <c r="BG626" s="29"/>
      <c r="BH626" s="29"/>
      <c r="BI626" s="29"/>
      <c r="BJ626" s="29"/>
      <c r="BK626" s="29"/>
      <c r="BL626" s="29"/>
      <c r="BM626" s="29"/>
      <c r="BN626" s="29"/>
      <c r="BO626" s="29"/>
      <c r="BP626" s="29"/>
      <c r="BQ626" s="29"/>
      <c r="BR626" s="29"/>
      <c r="BS626" s="29"/>
      <c r="BT626" s="29"/>
      <c r="BU626" s="29"/>
      <c r="BV626" s="29"/>
      <c r="BW626" s="29"/>
      <c r="BX626" s="29"/>
      <c r="BY626" s="29"/>
      <c r="BZ626" s="29"/>
      <c r="CA626" s="29"/>
      <c r="CB626" s="29"/>
      <c r="CC626" s="29"/>
      <c r="CD626" s="29"/>
      <c r="CE626" s="29"/>
      <c r="CF626" s="29"/>
      <c r="CG626" s="29"/>
      <c r="CH626" s="29"/>
      <c r="CI626" s="29"/>
      <c r="CJ626" s="29"/>
      <c r="CK626" s="29"/>
      <c r="CL626" s="29"/>
      <c r="CM626" s="29"/>
      <c r="CN626" s="29"/>
      <c r="CO626" s="29"/>
      <c r="CP626" s="29"/>
      <c r="CQ626" s="29"/>
      <c r="CR626" s="29"/>
      <c r="CS626" s="29"/>
      <c r="CT626" s="29"/>
      <c r="CU626" s="29"/>
      <c r="CV626" s="29"/>
      <c r="CW626" s="29"/>
      <c r="CX626" s="29"/>
      <c r="CY626" s="29"/>
      <c r="CZ626" s="29"/>
      <c r="DA626" s="29"/>
    </row>
    <row r="627" spans="6:105">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29"/>
      <c r="AP627" s="29"/>
      <c r="AQ627" s="29"/>
      <c r="AR627" s="29"/>
      <c r="AS627" s="29"/>
      <c r="AT627" s="29"/>
      <c r="AU627" s="29"/>
      <c r="AV627" s="29"/>
      <c r="AW627" s="29"/>
      <c r="AX627" s="29"/>
      <c r="AY627" s="29"/>
      <c r="AZ627" s="29"/>
      <c r="BA627" s="29"/>
      <c r="BB627" s="29"/>
      <c r="BC627" s="29"/>
      <c r="BD627" s="29"/>
      <c r="BE627" s="29"/>
      <c r="BF627" s="29"/>
      <c r="BG627" s="29"/>
      <c r="BH627" s="29"/>
      <c r="BI627" s="29"/>
      <c r="BJ627" s="29"/>
      <c r="BK627" s="29"/>
      <c r="BL627" s="29"/>
      <c r="BM627" s="29"/>
      <c r="BN627" s="29"/>
      <c r="BO627" s="29"/>
      <c r="BP627" s="29"/>
      <c r="BQ627" s="29"/>
      <c r="BR627" s="29"/>
      <c r="BS627" s="29"/>
      <c r="BT627" s="29"/>
      <c r="BU627" s="29"/>
      <c r="BV627" s="29"/>
      <c r="BW627" s="29"/>
      <c r="BX627" s="29"/>
      <c r="BY627" s="29"/>
      <c r="BZ627" s="29"/>
      <c r="CA627" s="29"/>
      <c r="CB627" s="29"/>
      <c r="CC627" s="29"/>
      <c r="CD627" s="29"/>
      <c r="CE627" s="29"/>
      <c r="CF627" s="29"/>
      <c r="CG627" s="29"/>
      <c r="CH627" s="29"/>
      <c r="CI627" s="29"/>
      <c r="CJ627" s="29"/>
      <c r="CK627" s="29"/>
      <c r="CL627" s="29"/>
      <c r="CM627" s="29"/>
      <c r="CN627" s="29"/>
      <c r="CO627" s="29"/>
      <c r="CP627" s="29"/>
      <c r="CQ627" s="29"/>
      <c r="CR627" s="29"/>
      <c r="CS627" s="29"/>
      <c r="CT627" s="29"/>
      <c r="CU627" s="29"/>
      <c r="CV627" s="29"/>
      <c r="CW627" s="29"/>
      <c r="CX627" s="29"/>
      <c r="CY627" s="29"/>
      <c r="CZ627" s="29"/>
      <c r="DA627" s="29"/>
    </row>
    <row r="628" spans="6:105">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29"/>
      <c r="AP628" s="29"/>
      <c r="AQ628" s="29"/>
      <c r="AR628" s="29"/>
      <c r="AS628" s="29"/>
      <c r="AT628" s="29"/>
      <c r="AU628" s="29"/>
      <c r="AV628" s="29"/>
      <c r="AW628" s="29"/>
      <c r="AX628" s="29"/>
      <c r="AY628" s="29"/>
      <c r="AZ628" s="29"/>
      <c r="BA628" s="29"/>
      <c r="BB628" s="29"/>
      <c r="BC628" s="29"/>
      <c r="BD628" s="29"/>
      <c r="BE628" s="29"/>
      <c r="BF628" s="29"/>
      <c r="BG628" s="29"/>
      <c r="BH628" s="29"/>
      <c r="BI628" s="29"/>
      <c r="BJ628" s="29"/>
      <c r="BK628" s="29"/>
      <c r="BL628" s="29"/>
      <c r="BM628" s="29"/>
      <c r="BN628" s="29"/>
      <c r="BO628" s="29"/>
      <c r="BP628" s="29"/>
      <c r="BQ628" s="29"/>
      <c r="BR628" s="29"/>
      <c r="BS628" s="29"/>
      <c r="BT628" s="29"/>
      <c r="BU628" s="29"/>
      <c r="BV628" s="29"/>
      <c r="BW628" s="29"/>
      <c r="BX628" s="29"/>
      <c r="BY628" s="29"/>
      <c r="BZ628" s="29"/>
      <c r="CA628" s="29"/>
      <c r="CB628" s="29"/>
      <c r="CC628" s="29"/>
      <c r="CD628" s="29"/>
      <c r="CE628" s="29"/>
      <c r="CF628" s="29"/>
      <c r="CG628" s="29"/>
      <c r="CH628" s="29"/>
      <c r="CI628" s="29"/>
      <c r="CJ628" s="29"/>
      <c r="CK628" s="29"/>
      <c r="CL628" s="29"/>
      <c r="CM628" s="29"/>
      <c r="CN628" s="29"/>
      <c r="CO628" s="29"/>
      <c r="CP628" s="29"/>
      <c r="CQ628" s="29"/>
      <c r="CR628" s="29"/>
      <c r="CS628" s="29"/>
      <c r="CT628" s="29"/>
      <c r="CU628" s="29"/>
      <c r="CV628" s="29"/>
      <c r="CW628" s="29"/>
      <c r="CX628" s="29"/>
      <c r="CY628" s="29"/>
      <c r="CZ628" s="29"/>
      <c r="DA628" s="29"/>
    </row>
    <row r="629" spans="6:105">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29"/>
      <c r="AP629" s="29"/>
      <c r="AQ629" s="29"/>
      <c r="AR629" s="29"/>
      <c r="AS629" s="29"/>
      <c r="AT629" s="29"/>
      <c r="AU629" s="29"/>
      <c r="AV629" s="29"/>
      <c r="AW629" s="29"/>
      <c r="AX629" s="29"/>
      <c r="AY629" s="29"/>
      <c r="AZ629" s="29"/>
      <c r="BA629" s="29"/>
      <c r="BB629" s="29"/>
      <c r="BC629" s="29"/>
      <c r="BD629" s="29"/>
      <c r="BE629" s="29"/>
      <c r="BF629" s="29"/>
      <c r="BG629" s="29"/>
      <c r="BH629" s="29"/>
      <c r="BI629" s="29"/>
      <c r="BJ629" s="29"/>
      <c r="BK629" s="29"/>
      <c r="BL629" s="29"/>
      <c r="BM629" s="29"/>
      <c r="BN629" s="29"/>
      <c r="BO629" s="29"/>
      <c r="BP629" s="29"/>
      <c r="BQ629" s="29"/>
      <c r="BR629" s="29"/>
      <c r="BS629" s="29"/>
      <c r="BT629" s="29"/>
      <c r="BU629" s="29"/>
      <c r="BV629" s="29"/>
      <c r="BW629" s="29"/>
      <c r="BX629" s="29"/>
      <c r="BY629" s="29"/>
      <c r="BZ629" s="29"/>
      <c r="CA629" s="29"/>
      <c r="CB629" s="29"/>
      <c r="CC629" s="29"/>
      <c r="CD629" s="29"/>
      <c r="CE629" s="29"/>
      <c r="CF629" s="29"/>
      <c r="CG629" s="29"/>
      <c r="CH629" s="29"/>
      <c r="CI629" s="29"/>
      <c r="CJ629" s="29"/>
      <c r="CK629" s="29"/>
      <c r="CL629" s="29"/>
      <c r="CM629" s="29"/>
      <c r="CN629" s="29"/>
      <c r="CO629" s="29"/>
      <c r="CP629" s="29"/>
      <c r="CQ629" s="29"/>
      <c r="CR629" s="29"/>
      <c r="CS629" s="29"/>
      <c r="CT629" s="29"/>
      <c r="CU629" s="29"/>
      <c r="CV629" s="29"/>
      <c r="CW629" s="29"/>
      <c r="CX629" s="29"/>
      <c r="CY629" s="29"/>
      <c r="CZ629" s="29"/>
      <c r="DA629" s="29"/>
    </row>
    <row r="630" spans="6:105">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c r="AS630" s="29"/>
      <c r="AT630" s="29"/>
      <c r="AU630" s="29"/>
      <c r="AV630" s="29"/>
      <c r="AW630" s="29"/>
      <c r="AX630" s="29"/>
      <c r="AY630" s="29"/>
      <c r="AZ630" s="29"/>
      <c r="BA630" s="29"/>
      <c r="BB630" s="29"/>
      <c r="BC630" s="29"/>
      <c r="BD630" s="29"/>
      <c r="BE630" s="29"/>
      <c r="BF630" s="29"/>
      <c r="BG630" s="29"/>
      <c r="BH630" s="29"/>
      <c r="BI630" s="29"/>
      <c r="BJ630" s="29"/>
      <c r="BK630" s="29"/>
      <c r="BL630" s="29"/>
      <c r="BM630" s="29"/>
      <c r="BN630" s="29"/>
      <c r="BO630" s="29"/>
      <c r="BP630" s="29"/>
      <c r="BQ630" s="29"/>
      <c r="BR630" s="29"/>
      <c r="BS630" s="29"/>
      <c r="BT630" s="29"/>
      <c r="BU630" s="29"/>
      <c r="BV630" s="29"/>
      <c r="BW630" s="29"/>
      <c r="BX630" s="29"/>
      <c r="BY630" s="29"/>
      <c r="BZ630" s="29"/>
      <c r="CA630" s="29"/>
      <c r="CB630" s="29"/>
      <c r="CC630" s="29"/>
      <c r="CD630" s="29"/>
      <c r="CE630" s="29"/>
      <c r="CF630" s="29"/>
      <c r="CG630" s="29"/>
      <c r="CH630" s="29"/>
      <c r="CI630" s="29"/>
      <c r="CJ630" s="29"/>
      <c r="CK630" s="29"/>
      <c r="CL630" s="29"/>
      <c r="CM630" s="29"/>
      <c r="CN630" s="29"/>
      <c r="CO630" s="29"/>
      <c r="CP630" s="29"/>
      <c r="CQ630" s="29"/>
      <c r="CR630" s="29"/>
      <c r="CS630" s="29"/>
      <c r="CT630" s="29"/>
      <c r="CU630" s="29"/>
      <c r="CV630" s="29"/>
      <c r="CW630" s="29"/>
      <c r="CX630" s="29"/>
      <c r="CY630" s="29"/>
      <c r="CZ630" s="29"/>
      <c r="DA630" s="29"/>
    </row>
    <row r="631" spans="6:105">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c r="AS631" s="29"/>
      <c r="AT631" s="29"/>
      <c r="AU631" s="29"/>
      <c r="AV631" s="29"/>
      <c r="AW631" s="29"/>
      <c r="AX631" s="29"/>
      <c r="AY631" s="29"/>
      <c r="AZ631" s="29"/>
      <c r="BA631" s="29"/>
      <c r="BB631" s="29"/>
      <c r="BC631" s="29"/>
      <c r="BD631" s="29"/>
      <c r="BE631" s="29"/>
      <c r="BF631" s="29"/>
      <c r="BG631" s="29"/>
      <c r="BH631" s="29"/>
      <c r="BI631" s="29"/>
      <c r="BJ631" s="29"/>
      <c r="BK631" s="29"/>
      <c r="BL631" s="29"/>
      <c r="BM631" s="29"/>
      <c r="BN631" s="29"/>
      <c r="BO631" s="29"/>
      <c r="BP631" s="29"/>
      <c r="BQ631" s="29"/>
      <c r="BR631" s="29"/>
      <c r="BS631" s="29"/>
      <c r="BT631" s="29"/>
      <c r="BU631" s="29"/>
      <c r="BV631" s="29"/>
      <c r="BW631" s="29"/>
      <c r="BX631" s="29"/>
      <c r="BY631" s="29"/>
      <c r="BZ631" s="29"/>
      <c r="CA631" s="29"/>
      <c r="CB631" s="29"/>
      <c r="CC631" s="29"/>
      <c r="CD631" s="29"/>
      <c r="CE631" s="29"/>
      <c r="CF631" s="29"/>
      <c r="CG631" s="29"/>
      <c r="CH631" s="29"/>
      <c r="CI631" s="29"/>
      <c r="CJ631" s="29"/>
      <c r="CK631" s="29"/>
      <c r="CL631" s="29"/>
      <c r="CM631" s="29"/>
      <c r="CN631" s="29"/>
      <c r="CO631" s="29"/>
      <c r="CP631" s="29"/>
      <c r="CQ631" s="29"/>
      <c r="CR631" s="29"/>
      <c r="CS631" s="29"/>
      <c r="CT631" s="29"/>
      <c r="CU631" s="29"/>
      <c r="CV631" s="29"/>
      <c r="CW631" s="29"/>
      <c r="CX631" s="29"/>
      <c r="CY631" s="29"/>
      <c r="CZ631" s="29"/>
      <c r="DA631" s="29"/>
    </row>
    <row r="632" spans="6:105">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c r="AS632" s="29"/>
      <c r="AT632" s="29"/>
      <c r="AU632" s="29"/>
      <c r="AV632" s="29"/>
      <c r="AW632" s="29"/>
      <c r="AX632" s="29"/>
      <c r="AY632" s="29"/>
      <c r="AZ632" s="29"/>
      <c r="BA632" s="29"/>
      <c r="BB632" s="29"/>
      <c r="BC632" s="29"/>
      <c r="BD632" s="29"/>
      <c r="BE632" s="29"/>
      <c r="BF632" s="29"/>
      <c r="BG632" s="29"/>
      <c r="BH632" s="29"/>
      <c r="BI632" s="29"/>
      <c r="BJ632" s="29"/>
      <c r="BK632" s="29"/>
      <c r="BL632" s="29"/>
      <c r="BM632" s="29"/>
      <c r="BN632" s="29"/>
      <c r="BO632" s="29"/>
      <c r="BP632" s="29"/>
      <c r="BQ632" s="29"/>
      <c r="BR632" s="29"/>
      <c r="BS632" s="29"/>
      <c r="BT632" s="29"/>
      <c r="BU632" s="29"/>
      <c r="BV632" s="29"/>
      <c r="BW632" s="29"/>
      <c r="BX632" s="29"/>
      <c r="BY632" s="29"/>
      <c r="BZ632" s="29"/>
      <c r="CA632" s="29"/>
      <c r="CB632" s="29"/>
      <c r="CC632" s="29"/>
      <c r="CD632" s="29"/>
      <c r="CE632" s="29"/>
      <c r="CF632" s="29"/>
      <c r="CG632" s="29"/>
      <c r="CH632" s="29"/>
      <c r="CI632" s="29"/>
      <c r="CJ632" s="29"/>
      <c r="CK632" s="29"/>
      <c r="CL632" s="29"/>
      <c r="CM632" s="29"/>
      <c r="CN632" s="29"/>
      <c r="CO632" s="29"/>
      <c r="CP632" s="29"/>
      <c r="CQ632" s="29"/>
      <c r="CR632" s="29"/>
      <c r="CS632" s="29"/>
      <c r="CT632" s="29"/>
      <c r="CU632" s="29"/>
      <c r="CV632" s="29"/>
      <c r="CW632" s="29"/>
      <c r="CX632" s="29"/>
      <c r="CY632" s="29"/>
      <c r="CZ632" s="29"/>
      <c r="DA632" s="29"/>
    </row>
    <row r="633" spans="6:105">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c r="AS633" s="29"/>
      <c r="AT633" s="29"/>
      <c r="AU633" s="29"/>
      <c r="AV633" s="29"/>
      <c r="AW633" s="29"/>
      <c r="AX633" s="29"/>
      <c r="AY633" s="29"/>
      <c r="AZ633" s="29"/>
      <c r="BA633" s="29"/>
      <c r="BB633" s="29"/>
      <c r="BC633" s="29"/>
      <c r="BD633" s="29"/>
      <c r="BE633" s="29"/>
      <c r="BF633" s="29"/>
      <c r="BG633" s="29"/>
      <c r="BH633" s="29"/>
      <c r="BI633" s="29"/>
      <c r="BJ633" s="29"/>
      <c r="BK633" s="29"/>
      <c r="BL633" s="29"/>
      <c r="BM633" s="29"/>
      <c r="BN633" s="29"/>
      <c r="BO633" s="29"/>
      <c r="BP633" s="29"/>
      <c r="BQ633" s="29"/>
      <c r="BR633" s="29"/>
      <c r="BS633" s="29"/>
      <c r="BT633" s="29"/>
      <c r="BU633" s="29"/>
      <c r="BV633" s="29"/>
      <c r="BW633" s="29"/>
      <c r="BX633" s="29"/>
      <c r="BY633" s="29"/>
      <c r="BZ633" s="29"/>
      <c r="CA633" s="29"/>
      <c r="CB633" s="29"/>
      <c r="CC633" s="29"/>
      <c r="CD633" s="29"/>
      <c r="CE633" s="29"/>
      <c r="CF633" s="29"/>
      <c r="CG633" s="29"/>
      <c r="CH633" s="29"/>
      <c r="CI633" s="29"/>
      <c r="CJ633" s="29"/>
      <c r="CK633" s="29"/>
      <c r="CL633" s="29"/>
      <c r="CM633" s="29"/>
      <c r="CN633" s="29"/>
      <c r="CO633" s="29"/>
      <c r="CP633" s="29"/>
      <c r="CQ633" s="29"/>
      <c r="CR633" s="29"/>
      <c r="CS633" s="29"/>
      <c r="CT633" s="29"/>
      <c r="CU633" s="29"/>
      <c r="CV633" s="29"/>
      <c r="CW633" s="29"/>
      <c r="CX633" s="29"/>
      <c r="CY633" s="29"/>
      <c r="CZ633" s="29"/>
      <c r="DA633" s="29"/>
    </row>
    <row r="634" spans="6:105">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29"/>
      <c r="AP634" s="29"/>
      <c r="AQ634" s="29"/>
      <c r="AR634" s="29"/>
      <c r="AS634" s="29"/>
      <c r="AT634" s="29"/>
      <c r="AU634" s="29"/>
      <c r="AV634" s="29"/>
      <c r="AW634" s="29"/>
      <c r="AX634" s="29"/>
      <c r="AY634" s="29"/>
      <c r="AZ634" s="29"/>
      <c r="BA634" s="29"/>
      <c r="BB634" s="29"/>
      <c r="BC634" s="29"/>
      <c r="BD634" s="29"/>
      <c r="BE634" s="29"/>
      <c r="BF634" s="29"/>
      <c r="BG634" s="29"/>
      <c r="BH634" s="29"/>
      <c r="BI634" s="29"/>
      <c r="BJ634" s="29"/>
      <c r="BK634" s="29"/>
      <c r="BL634" s="29"/>
      <c r="BM634" s="29"/>
      <c r="BN634" s="29"/>
      <c r="BO634" s="29"/>
      <c r="BP634" s="29"/>
      <c r="BQ634" s="29"/>
      <c r="BR634" s="29"/>
      <c r="BS634" s="29"/>
      <c r="BT634" s="29"/>
      <c r="BU634" s="29"/>
      <c r="BV634" s="29"/>
      <c r="BW634" s="29"/>
      <c r="BX634" s="29"/>
      <c r="BY634" s="29"/>
      <c r="BZ634" s="29"/>
      <c r="CA634" s="29"/>
      <c r="CB634" s="29"/>
      <c r="CC634" s="29"/>
      <c r="CD634" s="29"/>
      <c r="CE634" s="29"/>
      <c r="CF634" s="29"/>
      <c r="CG634" s="29"/>
      <c r="CH634" s="29"/>
      <c r="CI634" s="29"/>
      <c r="CJ634" s="29"/>
      <c r="CK634" s="29"/>
      <c r="CL634" s="29"/>
      <c r="CM634" s="29"/>
      <c r="CN634" s="29"/>
      <c r="CO634" s="29"/>
      <c r="CP634" s="29"/>
      <c r="CQ634" s="29"/>
      <c r="CR634" s="29"/>
      <c r="CS634" s="29"/>
      <c r="CT634" s="29"/>
      <c r="CU634" s="29"/>
      <c r="CV634" s="29"/>
      <c r="CW634" s="29"/>
      <c r="CX634" s="29"/>
      <c r="CY634" s="29"/>
      <c r="CZ634" s="29"/>
      <c r="DA634" s="29"/>
    </row>
    <row r="635" spans="6:105">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c r="AS635" s="29"/>
      <c r="AT635" s="29"/>
      <c r="AU635" s="29"/>
      <c r="AV635" s="29"/>
      <c r="AW635" s="29"/>
      <c r="AX635" s="29"/>
      <c r="AY635" s="29"/>
      <c r="AZ635" s="29"/>
      <c r="BA635" s="29"/>
      <c r="BB635" s="29"/>
      <c r="BC635" s="29"/>
      <c r="BD635" s="29"/>
      <c r="BE635" s="29"/>
      <c r="BF635" s="29"/>
      <c r="BG635" s="29"/>
      <c r="BH635" s="29"/>
      <c r="BI635" s="29"/>
      <c r="BJ635" s="29"/>
      <c r="BK635" s="29"/>
      <c r="BL635" s="29"/>
      <c r="BM635" s="29"/>
      <c r="BN635" s="29"/>
      <c r="BO635" s="29"/>
      <c r="BP635" s="29"/>
      <c r="BQ635" s="29"/>
      <c r="BR635" s="29"/>
      <c r="BS635" s="29"/>
      <c r="BT635" s="29"/>
      <c r="BU635" s="29"/>
      <c r="BV635" s="29"/>
      <c r="BW635" s="29"/>
      <c r="BX635" s="29"/>
      <c r="BY635" s="29"/>
      <c r="BZ635" s="29"/>
      <c r="CA635" s="29"/>
      <c r="CB635" s="29"/>
      <c r="CC635" s="29"/>
      <c r="CD635" s="29"/>
      <c r="CE635" s="29"/>
      <c r="CF635" s="29"/>
      <c r="CG635" s="29"/>
      <c r="CH635" s="29"/>
      <c r="CI635" s="29"/>
      <c r="CJ635" s="29"/>
      <c r="CK635" s="29"/>
      <c r="CL635" s="29"/>
      <c r="CM635" s="29"/>
      <c r="CN635" s="29"/>
      <c r="CO635" s="29"/>
      <c r="CP635" s="29"/>
      <c r="CQ635" s="29"/>
      <c r="CR635" s="29"/>
      <c r="CS635" s="29"/>
      <c r="CT635" s="29"/>
      <c r="CU635" s="29"/>
      <c r="CV635" s="29"/>
      <c r="CW635" s="29"/>
      <c r="CX635" s="29"/>
      <c r="CY635" s="29"/>
      <c r="CZ635" s="29"/>
      <c r="DA635" s="29"/>
    </row>
    <row r="636" spans="6:105">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c r="AS636" s="29"/>
      <c r="AT636" s="29"/>
      <c r="AU636" s="29"/>
      <c r="AV636" s="29"/>
      <c r="AW636" s="29"/>
      <c r="AX636" s="29"/>
      <c r="AY636" s="29"/>
      <c r="AZ636" s="29"/>
      <c r="BA636" s="29"/>
      <c r="BB636" s="29"/>
      <c r="BC636" s="29"/>
      <c r="BD636" s="29"/>
      <c r="BE636" s="29"/>
      <c r="BF636" s="29"/>
      <c r="BG636" s="29"/>
      <c r="BH636" s="29"/>
      <c r="BI636" s="29"/>
      <c r="BJ636" s="29"/>
      <c r="BK636" s="29"/>
      <c r="BL636" s="29"/>
      <c r="BM636" s="29"/>
      <c r="BN636" s="29"/>
      <c r="BO636" s="29"/>
      <c r="BP636" s="29"/>
      <c r="BQ636" s="29"/>
      <c r="BR636" s="29"/>
      <c r="BS636" s="29"/>
      <c r="BT636" s="29"/>
      <c r="BU636" s="29"/>
      <c r="BV636" s="29"/>
      <c r="BW636" s="29"/>
      <c r="BX636" s="29"/>
      <c r="BY636" s="29"/>
      <c r="BZ636" s="29"/>
      <c r="CA636" s="29"/>
      <c r="CB636" s="29"/>
      <c r="CC636" s="29"/>
      <c r="CD636" s="29"/>
      <c r="CE636" s="29"/>
      <c r="CF636" s="29"/>
      <c r="CG636" s="29"/>
      <c r="CH636" s="29"/>
      <c r="CI636" s="29"/>
      <c r="CJ636" s="29"/>
      <c r="CK636" s="29"/>
      <c r="CL636" s="29"/>
      <c r="CM636" s="29"/>
      <c r="CN636" s="29"/>
      <c r="CO636" s="29"/>
      <c r="CP636" s="29"/>
      <c r="CQ636" s="29"/>
      <c r="CR636" s="29"/>
      <c r="CS636" s="29"/>
      <c r="CT636" s="29"/>
      <c r="CU636" s="29"/>
      <c r="CV636" s="29"/>
      <c r="CW636" s="29"/>
      <c r="CX636" s="29"/>
      <c r="CY636" s="29"/>
      <c r="CZ636" s="29"/>
      <c r="DA636" s="29"/>
    </row>
    <row r="637" spans="6:105">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c r="AX637" s="29"/>
      <c r="AY637" s="29"/>
      <c r="AZ637" s="29"/>
      <c r="BA637" s="29"/>
      <c r="BB637" s="29"/>
      <c r="BC637" s="29"/>
      <c r="BD637" s="29"/>
      <c r="BE637" s="29"/>
      <c r="BF637" s="29"/>
      <c r="BG637" s="29"/>
      <c r="BH637" s="29"/>
      <c r="BI637" s="29"/>
      <c r="BJ637" s="29"/>
      <c r="BK637" s="29"/>
      <c r="BL637" s="29"/>
      <c r="BM637" s="29"/>
      <c r="BN637" s="29"/>
      <c r="BO637" s="29"/>
      <c r="BP637" s="29"/>
      <c r="BQ637" s="29"/>
      <c r="BR637" s="29"/>
      <c r="BS637" s="29"/>
      <c r="BT637" s="29"/>
      <c r="BU637" s="29"/>
      <c r="BV637" s="29"/>
      <c r="BW637" s="29"/>
      <c r="BX637" s="29"/>
      <c r="BY637" s="29"/>
      <c r="BZ637" s="29"/>
      <c r="CA637" s="29"/>
      <c r="CB637" s="29"/>
      <c r="CC637" s="29"/>
      <c r="CD637" s="29"/>
      <c r="CE637" s="29"/>
      <c r="CF637" s="29"/>
      <c r="CG637" s="29"/>
      <c r="CH637" s="29"/>
      <c r="CI637" s="29"/>
      <c r="CJ637" s="29"/>
      <c r="CK637" s="29"/>
      <c r="CL637" s="29"/>
      <c r="CM637" s="29"/>
      <c r="CN637" s="29"/>
      <c r="CO637" s="29"/>
      <c r="CP637" s="29"/>
      <c r="CQ637" s="29"/>
      <c r="CR637" s="29"/>
      <c r="CS637" s="29"/>
      <c r="CT637" s="29"/>
      <c r="CU637" s="29"/>
      <c r="CV637" s="29"/>
      <c r="CW637" s="29"/>
      <c r="CX637" s="29"/>
      <c r="CY637" s="29"/>
      <c r="CZ637" s="29"/>
      <c r="DA637" s="29"/>
    </row>
    <row r="638" spans="6:105">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c r="AX638" s="29"/>
      <c r="AY638" s="29"/>
      <c r="AZ638" s="29"/>
      <c r="BA638" s="29"/>
      <c r="BB638" s="29"/>
      <c r="BC638" s="29"/>
      <c r="BD638" s="29"/>
      <c r="BE638" s="29"/>
      <c r="BF638" s="29"/>
      <c r="BG638" s="29"/>
      <c r="BH638" s="29"/>
      <c r="BI638" s="29"/>
      <c r="BJ638" s="29"/>
      <c r="BK638" s="29"/>
      <c r="BL638" s="29"/>
      <c r="BM638" s="29"/>
      <c r="BN638" s="29"/>
      <c r="BO638" s="29"/>
      <c r="BP638" s="29"/>
      <c r="BQ638" s="29"/>
      <c r="BR638" s="29"/>
      <c r="BS638" s="29"/>
      <c r="BT638" s="29"/>
      <c r="BU638" s="29"/>
      <c r="BV638" s="29"/>
      <c r="BW638" s="29"/>
      <c r="BX638" s="29"/>
      <c r="BY638" s="29"/>
      <c r="BZ638" s="29"/>
      <c r="CA638" s="29"/>
      <c r="CB638" s="29"/>
      <c r="CC638" s="29"/>
      <c r="CD638" s="29"/>
      <c r="CE638" s="29"/>
      <c r="CF638" s="29"/>
      <c r="CG638" s="29"/>
      <c r="CH638" s="29"/>
      <c r="CI638" s="29"/>
      <c r="CJ638" s="29"/>
      <c r="CK638" s="29"/>
      <c r="CL638" s="29"/>
      <c r="CM638" s="29"/>
      <c r="CN638" s="29"/>
      <c r="CO638" s="29"/>
      <c r="CP638" s="29"/>
      <c r="CQ638" s="29"/>
      <c r="CR638" s="29"/>
      <c r="CS638" s="29"/>
      <c r="CT638" s="29"/>
      <c r="CU638" s="29"/>
      <c r="CV638" s="29"/>
      <c r="CW638" s="29"/>
      <c r="CX638" s="29"/>
      <c r="CY638" s="29"/>
      <c r="CZ638" s="29"/>
      <c r="DA638" s="29"/>
    </row>
    <row r="639" spans="6:105">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c r="AX639" s="29"/>
      <c r="AY639" s="29"/>
      <c r="AZ639" s="29"/>
      <c r="BA639" s="29"/>
      <c r="BB639" s="29"/>
      <c r="BC639" s="29"/>
      <c r="BD639" s="29"/>
      <c r="BE639" s="29"/>
      <c r="BF639" s="29"/>
      <c r="BG639" s="29"/>
      <c r="BH639" s="29"/>
      <c r="BI639" s="29"/>
      <c r="BJ639" s="29"/>
      <c r="BK639" s="29"/>
      <c r="BL639" s="29"/>
      <c r="BM639" s="29"/>
      <c r="BN639" s="29"/>
      <c r="BO639" s="29"/>
      <c r="BP639" s="29"/>
      <c r="BQ639" s="29"/>
      <c r="BR639" s="29"/>
      <c r="BS639" s="29"/>
      <c r="BT639" s="29"/>
      <c r="BU639" s="29"/>
      <c r="BV639" s="29"/>
      <c r="BW639" s="29"/>
      <c r="BX639" s="29"/>
      <c r="BY639" s="29"/>
      <c r="BZ639" s="29"/>
      <c r="CA639" s="29"/>
      <c r="CB639" s="29"/>
      <c r="CC639" s="29"/>
      <c r="CD639" s="29"/>
      <c r="CE639" s="29"/>
      <c r="CF639" s="29"/>
      <c r="CG639" s="29"/>
      <c r="CH639" s="29"/>
      <c r="CI639" s="29"/>
      <c r="CJ639" s="29"/>
      <c r="CK639" s="29"/>
      <c r="CL639" s="29"/>
      <c r="CM639" s="29"/>
      <c r="CN639" s="29"/>
      <c r="CO639" s="29"/>
      <c r="CP639" s="29"/>
      <c r="CQ639" s="29"/>
      <c r="CR639" s="29"/>
      <c r="CS639" s="29"/>
      <c r="CT639" s="29"/>
      <c r="CU639" s="29"/>
      <c r="CV639" s="29"/>
      <c r="CW639" s="29"/>
      <c r="CX639" s="29"/>
      <c r="CY639" s="29"/>
      <c r="CZ639" s="29"/>
      <c r="DA639" s="29"/>
    </row>
    <row r="640" spans="6:105">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c r="AS640" s="29"/>
      <c r="AT640" s="29"/>
      <c r="AU640" s="29"/>
      <c r="AV640" s="29"/>
      <c r="AW640" s="29"/>
      <c r="AX640" s="29"/>
      <c r="AY640" s="29"/>
      <c r="AZ640" s="29"/>
      <c r="BA640" s="29"/>
      <c r="BB640" s="29"/>
      <c r="BC640" s="29"/>
      <c r="BD640" s="29"/>
      <c r="BE640" s="29"/>
      <c r="BF640" s="29"/>
      <c r="BG640" s="29"/>
      <c r="BH640" s="29"/>
      <c r="BI640" s="29"/>
      <c r="BJ640" s="29"/>
      <c r="BK640" s="29"/>
      <c r="BL640" s="29"/>
      <c r="BM640" s="29"/>
      <c r="BN640" s="29"/>
      <c r="BO640" s="29"/>
      <c r="BP640" s="29"/>
      <c r="BQ640" s="29"/>
      <c r="BR640" s="29"/>
      <c r="BS640" s="29"/>
      <c r="BT640" s="29"/>
      <c r="BU640" s="29"/>
      <c r="BV640" s="29"/>
      <c r="BW640" s="29"/>
      <c r="BX640" s="29"/>
      <c r="BY640" s="29"/>
      <c r="BZ640" s="29"/>
      <c r="CA640" s="29"/>
      <c r="CB640" s="29"/>
      <c r="CC640" s="29"/>
      <c r="CD640" s="29"/>
      <c r="CE640" s="29"/>
      <c r="CF640" s="29"/>
      <c r="CG640" s="29"/>
      <c r="CH640" s="29"/>
      <c r="CI640" s="29"/>
      <c r="CJ640" s="29"/>
      <c r="CK640" s="29"/>
      <c r="CL640" s="29"/>
      <c r="CM640" s="29"/>
      <c r="CN640" s="29"/>
      <c r="CO640" s="29"/>
      <c r="CP640" s="29"/>
      <c r="CQ640" s="29"/>
      <c r="CR640" s="29"/>
      <c r="CS640" s="29"/>
      <c r="CT640" s="29"/>
      <c r="CU640" s="29"/>
      <c r="CV640" s="29"/>
      <c r="CW640" s="29"/>
      <c r="CX640" s="29"/>
      <c r="CY640" s="29"/>
      <c r="CZ640" s="29"/>
      <c r="DA640" s="29"/>
    </row>
    <row r="641" spans="6:105">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c r="AX641" s="29"/>
      <c r="AY641" s="29"/>
      <c r="AZ641" s="29"/>
      <c r="BA641" s="29"/>
      <c r="BB641" s="29"/>
      <c r="BC641" s="29"/>
      <c r="BD641" s="29"/>
      <c r="BE641" s="29"/>
      <c r="BF641" s="29"/>
      <c r="BG641" s="29"/>
      <c r="BH641" s="29"/>
      <c r="BI641" s="29"/>
      <c r="BJ641" s="29"/>
      <c r="BK641" s="29"/>
      <c r="BL641" s="29"/>
      <c r="BM641" s="29"/>
      <c r="BN641" s="29"/>
      <c r="BO641" s="29"/>
      <c r="BP641" s="29"/>
      <c r="BQ641" s="29"/>
      <c r="BR641" s="29"/>
      <c r="BS641" s="29"/>
      <c r="BT641" s="29"/>
      <c r="BU641" s="29"/>
      <c r="BV641" s="29"/>
      <c r="BW641" s="29"/>
      <c r="BX641" s="29"/>
      <c r="BY641" s="29"/>
      <c r="BZ641" s="29"/>
      <c r="CA641" s="29"/>
      <c r="CB641" s="29"/>
      <c r="CC641" s="29"/>
      <c r="CD641" s="29"/>
      <c r="CE641" s="29"/>
      <c r="CF641" s="29"/>
      <c r="CG641" s="29"/>
      <c r="CH641" s="29"/>
      <c r="CI641" s="29"/>
      <c r="CJ641" s="29"/>
      <c r="CK641" s="29"/>
      <c r="CL641" s="29"/>
      <c r="CM641" s="29"/>
      <c r="CN641" s="29"/>
      <c r="CO641" s="29"/>
      <c r="CP641" s="29"/>
      <c r="CQ641" s="29"/>
      <c r="CR641" s="29"/>
      <c r="CS641" s="29"/>
      <c r="CT641" s="29"/>
      <c r="CU641" s="29"/>
      <c r="CV641" s="29"/>
      <c r="CW641" s="29"/>
      <c r="CX641" s="29"/>
      <c r="CY641" s="29"/>
      <c r="CZ641" s="29"/>
      <c r="DA641" s="29"/>
    </row>
    <row r="642" spans="6:105">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c r="AX642" s="29"/>
      <c r="AY642" s="29"/>
      <c r="AZ642" s="29"/>
      <c r="BA642" s="29"/>
      <c r="BB642" s="29"/>
      <c r="BC642" s="29"/>
      <c r="BD642" s="29"/>
      <c r="BE642" s="29"/>
      <c r="BF642" s="29"/>
      <c r="BG642" s="29"/>
      <c r="BH642" s="29"/>
      <c r="BI642" s="29"/>
      <c r="BJ642" s="29"/>
      <c r="BK642" s="29"/>
      <c r="BL642" s="29"/>
      <c r="BM642" s="29"/>
      <c r="BN642" s="29"/>
      <c r="BO642" s="29"/>
      <c r="BP642" s="29"/>
      <c r="BQ642" s="29"/>
      <c r="BR642" s="29"/>
      <c r="BS642" s="29"/>
      <c r="BT642" s="29"/>
      <c r="BU642" s="29"/>
      <c r="BV642" s="29"/>
      <c r="BW642" s="29"/>
      <c r="BX642" s="29"/>
      <c r="BY642" s="29"/>
      <c r="BZ642" s="29"/>
      <c r="CA642" s="29"/>
      <c r="CB642" s="29"/>
      <c r="CC642" s="29"/>
      <c r="CD642" s="29"/>
      <c r="CE642" s="29"/>
      <c r="CF642" s="29"/>
      <c r="CG642" s="29"/>
      <c r="CH642" s="29"/>
      <c r="CI642" s="29"/>
      <c r="CJ642" s="29"/>
      <c r="CK642" s="29"/>
      <c r="CL642" s="29"/>
      <c r="CM642" s="29"/>
      <c r="CN642" s="29"/>
      <c r="CO642" s="29"/>
      <c r="CP642" s="29"/>
      <c r="CQ642" s="29"/>
      <c r="CR642" s="29"/>
      <c r="CS642" s="29"/>
      <c r="CT642" s="29"/>
      <c r="CU642" s="29"/>
      <c r="CV642" s="29"/>
      <c r="CW642" s="29"/>
      <c r="CX642" s="29"/>
      <c r="CY642" s="29"/>
      <c r="CZ642" s="29"/>
      <c r="DA642" s="29"/>
    </row>
    <row r="643" spans="6:105">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c r="AX643" s="29"/>
      <c r="AY643" s="29"/>
      <c r="AZ643" s="29"/>
      <c r="BA643" s="29"/>
      <c r="BB643" s="29"/>
      <c r="BC643" s="29"/>
      <c r="BD643" s="29"/>
      <c r="BE643" s="29"/>
      <c r="BF643" s="29"/>
      <c r="BG643" s="29"/>
      <c r="BH643" s="29"/>
      <c r="BI643" s="29"/>
      <c r="BJ643" s="29"/>
      <c r="BK643" s="29"/>
      <c r="BL643" s="29"/>
      <c r="BM643" s="29"/>
      <c r="BN643" s="29"/>
      <c r="BO643" s="29"/>
      <c r="BP643" s="29"/>
      <c r="BQ643" s="29"/>
      <c r="BR643" s="29"/>
      <c r="BS643" s="29"/>
      <c r="BT643" s="29"/>
      <c r="BU643" s="29"/>
      <c r="BV643" s="29"/>
      <c r="BW643" s="29"/>
      <c r="BX643" s="29"/>
      <c r="BY643" s="29"/>
      <c r="BZ643" s="29"/>
      <c r="CA643" s="29"/>
      <c r="CB643" s="29"/>
      <c r="CC643" s="29"/>
      <c r="CD643" s="29"/>
      <c r="CE643" s="29"/>
      <c r="CF643" s="29"/>
      <c r="CG643" s="29"/>
      <c r="CH643" s="29"/>
      <c r="CI643" s="29"/>
      <c r="CJ643" s="29"/>
      <c r="CK643" s="29"/>
      <c r="CL643" s="29"/>
      <c r="CM643" s="29"/>
      <c r="CN643" s="29"/>
      <c r="CO643" s="29"/>
      <c r="CP643" s="29"/>
      <c r="CQ643" s="29"/>
      <c r="CR643" s="29"/>
      <c r="CS643" s="29"/>
      <c r="CT643" s="29"/>
      <c r="CU643" s="29"/>
      <c r="CV643" s="29"/>
      <c r="CW643" s="29"/>
      <c r="CX643" s="29"/>
      <c r="CY643" s="29"/>
      <c r="CZ643" s="29"/>
      <c r="DA643" s="29"/>
    </row>
    <row r="644" spans="6:105">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c r="AX644" s="29"/>
      <c r="AY644" s="29"/>
      <c r="AZ644" s="29"/>
      <c r="BA644" s="29"/>
      <c r="BB644" s="29"/>
      <c r="BC644" s="29"/>
      <c r="BD644" s="29"/>
      <c r="BE644" s="29"/>
      <c r="BF644" s="29"/>
      <c r="BG644" s="29"/>
      <c r="BH644" s="29"/>
      <c r="BI644" s="29"/>
      <c r="BJ644" s="29"/>
      <c r="BK644" s="29"/>
      <c r="BL644" s="29"/>
      <c r="BM644" s="29"/>
      <c r="BN644" s="29"/>
      <c r="BO644" s="29"/>
      <c r="BP644" s="29"/>
      <c r="BQ644" s="29"/>
      <c r="BR644" s="29"/>
      <c r="BS644" s="29"/>
      <c r="BT644" s="29"/>
      <c r="BU644" s="29"/>
      <c r="BV644" s="29"/>
      <c r="BW644" s="29"/>
      <c r="BX644" s="29"/>
      <c r="BY644" s="29"/>
      <c r="BZ644" s="29"/>
      <c r="CA644" s="29"/>
      <c r="CB644" s="29"/>
      <c r="CC644" s="29"/>
      <c r="CD644" s="29"/>
      <c r="CE644" s="29"/>
      <c r="CF644" s="29"/>
      <c r="CG644" s="29"/>
      <c r="CH644" s="29"/>
      <c r="CI644" s="29"/>
      <c r="CJ644" s="29"/>
      <c r="CK644" s="29"/>
      <c r="CL644" s="29"/>
      <c r="CM644" s="29"/>
      <c r="CN644" s="29"/>
      <c r="CO644" s="29"/>
      <c r="CP644" s="29"/>
      <c r="CQ644" s="29"/>
      <c r="CR644" s="29"/>
      <c r="CS644" s="29"/>
      <c r="CT644" s="29"/>
      <c r="CU644" s="29"/>
      <c r="CV644" s="29"/>
      <c r="CW644" s="29"/>
      <c r="CX644" s="29"/>
      <c r="CY644" s="29"/>
      <c r="CZ644" s="29"/>
      <c r="DA644" s="29"/>
    </row>
    <row r="645" spans="6:105">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c r="AS645" s="29"/>
      <c r="AT645" s="29"/>
      <c r="AU645" s="29"/>
      <c r="AV645" s="29"/>
      <c r="AW645" s="29"/>
      <c r="AX645" s="29"/>
      <c r="AY645" s="29"/>
      <c r="AZ645" s="29"/>
      <c r="BA645" s="29"/>
      <c r="BB645" s="29"/>
      <c r="BC645" s="29"/>
      <c r="BD645" s="29"/>
      <c r="BE645" s="29"/>
      <c r="BF645" s="29"/>
      <c r="BG645" s="29"/>
      <c r="BH645" s="29"/>
      <c r="BI645" s="29"/>
      <c r="BJ645" s="29"/>
      <c r="BK645" s="29"/>
      <c r="BL645" s="29"/>
      <c r="BM645" s="29"/>
      <c r="BN645" s="29"/>
      <c r="BO645" s="29"/>
      <c r="BP645" s="29"/>
      <c r="BQ645" s="29"/>
      <c r="BR645" s="29"/>
      <c r="BS645" s="29"/>
      <c r="BT645" s="29"/>
      <c r="BU645" s="29"/>
      <c r="BV645" s="29"/>
      <c r="BW645" s="29"/>
      <c r="BX645" s="29"/>
      <c r="BY645" s="29"/>
      <c r="BZ645" s="29"/>
      <c r="CA645" s="29"/>
      <c r="CB645" s="29"/>
      <c r="CC645" s="29"/>
      <c r="CD645" s="29"/>
      <c r="CE645" s="29"/>
      <c r="CF645" s="29"/>
      <c r="CG645" s="29"/>
      <c r="CH645" s="29"/>
      <c r="CI645" s="29"/>
      <c r="CJ645" s="29"/>
      <c r="CK645" s="29"/>
      <c r="CL645" s="29"/>
      <c r="CM645" s="29"/>
      <c r="CN645" s="29"/>
      <c r="CO645" s="29"/>
      <c r="CP645" s="29"/>
      <c r="CQ645" s="29"/>
      <c r="CR645" s="29"/>
      <c r="CS645" s="29"/>
      <c r="CT645" s="29"/>
      <c r="CU645" s="29"/>
      <c r="CV645" s="29"/>
      <c r="CW645" s="29"/>
      <c r="CX645" s="29"/>
      <c r="CY645" s="29"/>
      <c r="CZ645" s="29"/>
      <c r="DA645" s="29"/>
    </row>
    <row r="646" spans="6:105">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c r="AS646" s="29"/>
      <c r="AT646" s="29"/>
      <c r="AU646" s="29"/>
      <c r="AV646" s="29"/>
      <c r="AW646" s="29"/>
      <c r="AX646" s="29"/>
      <c r="AY646" s="29"/>
      <c r="AZ646" s="29"/>
      <c r="BA646" s="29"/>
      <c r="BB646" s="29"/>
      <c r="BC646" s="29"/>
      <c r="BD646" s="29"/>
      <c r="BE646" s="29"/>
      <c r="BF646" s="29"/>
      <c r="BG646" s="29"/>
      <c r="BH646" s="29"/>
      <c r="BI646" s="29"/>
      <c r="BJ646" s="29"/>
      <c r="BK646" s="29"/>
      <c r="BL646" s="29"/>
      <c r="BM646" s="29"/>
      <c r="BN646" s="29"/>
      <c r="BO646" s="29"/>
      <c r="BP646" s="29"/>
      <c r="BQ646" s="29"/>
      <c r="BR646" s="29"/>
      <c r="BS646" s="29"/>
      <c r="BT646" s="29"/>
      <c r="BU646" s="29"/>
      <c r="BV646" s="29"/>
      <c r="BW646" s="29"/>
      <c r="BX646" s="29"/>
      <c r="BY646" s="29"/>
      <c r="BZ646" s="29"/>
      <c r="CA646" s="29"/>
      <c r="CB646" s="29"/>
      <c r="CC646" s="29"/>
      <c r="CD646" s="29"/>
      <c r="CE646" s="29"/>
      <c r="CF646" s="29"/>
      <c r="CG646" s="29"/>
      <c r="CH646" s="29"/>
      <c r="CI646" s="29"/>
      <c r="CJ646" s="29"/>
      <c r="CK646" s="29"/>
      <c r="CL646" s="29"/>
      <c r="CM646" s="29"/>
      <c r="CN646" s="29"/>
      <c r="CO646" s="29"/>
      <c r="CP646" s="29"/>
      <c r="CQ646" s="29"/>
      <c r="CR646" s="29"/>
      <c r="CS646" s="29"/>
      <c r="CT646" s="29"/>
      <c r="CU646" s="29"/>
      <c r="CV646" s="29"/>
      <c r="CW646" s="29"/>
      <c r="CX646" s="29"/>
      <c r="CY646" s="29"/>
      <c r="CZ646" s="29"/>
      <c r="DA646" s="29"/>
    </row>
    <row r="647" spans="6:105">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c r="AS647" s="29"/>
      <c r="AT647" s="29"/>
      <c r="AU647" s="29"/>
      <c r="AV647" s="29"/>
      <c r="AW647" s="29"/>
      <c r="AX647" s="29"/>
      <c r="AY647" s="29"/>
      <c r="AZ647" s="29"/>
      <c r="BA647" s="29"/>
      <c r="BB647" s="29"/>
      <c r="BC647" s="29"/>
      <c r="BD647" s="29"/>
      <c r="BE647" s="29"/>
      <c r="BF647" s="29"/>
      <c r="BG647" s="29"/>
      <c r="BH647" s="29"/>
      <c r="BI647" s="29"/>
      <c r="BJ647" s="29"/>
      <c r="BK647" s="29"/>
      <c r="BL647" s="29"/>
      <c r="BM647" s="29"/>
      <c r="BN647" s="29"/>
      <c r="BO647" s="29"/>
      <c r="BP647" s="29"/>
      <c r="BQ647" s="29"/>
      <c r="BR647" s="29"/>
      <c r="BS647" s="29"/>
      <c r="BT647" s="29"/>
      <c r="BU647" s="29"/>
      <c r="BV647" s="29"/>
      <c r="BW647" s="29"/>
      <c r="BX647" s="29"/>
      <c r="BY647" s="29"/>
      <c r="BZ647" s="29"/>
      <c r="CA647" s="29"/>
      <c r="CB647" s="29"/>
      <c r="CC647" s="29"/>
      <c r="CD647" s="29"/>
      <c r="CE647" s="29"/>
      <c r="CF647" s="29"/>
      <c r="CG647" s="29"/>
      <c r="CH647" s="29"/>
      <c r="CI647" s="29"/>
      <c r="CJ647" s="29"/>
      <c r="CK647" s="29"/>
      <c r="CL647" s="29"/>
      <c r="CM647" s="29"/>
      <c r="CN647" s="29"/>
      <c r="CO647" s="29"/>
      <c r="CP647" s="29"/>
      <c r="CQ647" s="29"/>
      <c r="CR647" s="29"/>
      <c r="CS647" s="29"/>
      <c r="CT647" s="29"/>
      <c r="CU647" s="29"/>
      <c r="CV647" s="29"/>
      <c r="CW647" s="29"/>
      <c r="CX647" s="29"/>
      <c r="CY647" s="29"/>
      <c r="CZ647" s="29"/>
      <c r="DA647" s="29"/>
    </row>
    <row r="648" spans="6:105">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c r="AS648" s="29"/>
      <c r="AT648" s="29"/>
      <c r="AU648" s="29"/>
      <c r="AV648" s="29"/>
      <c r="AW648" s="29"/>
      <c r="AX648" s="29"/>
      <c r="AY648" s="29"/>
      <c r="AZ648" s="29"/>
      <c r="BA648" s="29"/>
      <c r="BB648" s="29"/>
      <c r="BC648" s="29"/>
      <c r="BD648" s="29"/>
      <c r="BE648" s="29"/>
      <c r="BF648" s="29"/>
      <c r="BG648" s="29"/>
      <c r="BH648" s="29"/>
      <c r="BI648" s="29"/>
      <c r="BJ648" s="29"/>
      <c r="BK648" s="29"/>
      <c r="BL648" s="29"/>
      <c r="BM648" s="29"/>
      <c r="BN648" s="29"/>
      <c r="BO648" s="29"/>
      <c r="BP648" s="29"/>
      <c r="BQ648" s="29"/>
      <c r="BR648" s="29"/>
      <c r="BS648" s="29"/>
      <c r="BT648" s="29"/>
      <c r="BU648" s="29"/>
      <c r="BV648" s="29"/>
      <c r="BW648" s="29"/>
      <c r="BX648" s="29"/>
      <c r="BY648" s="29"/>
      <c r="BZ648" s="29"/>
      <c r="CA648" s="29"/>
      <c r="CB648" s="29"/>
      <c r="CC648" s="29"/>
      <c r="CD648" s="29"/>
      <c r="CE648" s="29"/>
      <c r="CF648" s="29"/>
      <c r="CG648" s="29"/>
      <c r="CH648" s="29"/>
      <c r="CI648" s="29"/>
      <c r="CJ648" s="29"/>
      <c r="CK648" s="29"/>
      <c r="CL648" s="29"/>
      <c r="CM648" s="29"/>
      <c r="CN648" s="29"/>
      <c r="CO648" s="29"/>
      <c r="CP648" s="29"/>
      <c r="CQ648" s="29"/>
      <c r="CR648" s="29"/>
      <c r="CS648" s="29"/>
      <c r="CT648" s="29"/>
      <c r="CU648" s="29"/>
      <c r="CV648" s="29"/>
      <c r="CW648" s="29"/>
      <c r="CX648" s="29"/>
      <c r="CY648" s="29"/>
      <c r="CZ648" s="29"/>
      <c r="DA648" s="29"/>
    </row>
    <row r="649" spans="6:105">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c r="AS649" s="29"/>
      <c r="AT649" s="29"/>
      <c r="AU649" s="29"/>
      <c r="AV649" s="29"/>
      <c r="AW649" s="29"/>
      <c r="AX649" s="29"/>
      <c r="AY649" s="29"/>
      <c r="AZ649" s="29"/>
      <c r="BA649" s="29"/>
      <c r="BB649" s="29"/>
      <c r="BC649" s="29"/>
      <c r="BD649" s="29"/>
      <c r="BE649" s="29"/>
      <c r="BF649" s="29"/>
      <c r="BG649" s="29"/>
      <c r="BH649" s="29"/>
      <c r="BI649" s="29"/>
      <c r="BJ649" s="29"/>
      <c r="BK649" s="29"/>
      <c r="BL649" s="29"/>
      <c r="BM649" s="29"/>
      <c r="BN649" s="29"/>
      <c r="BO649" s="29"/>
      <c r="BP649" s="29"/>
      <c r="BQ649" s="29"/>
      <c r="BR649" s="29"/>
      <c r="BS649" s="29"/>
      <c r="BT649" s="29"/>
      <c r="BU649" s="29"/>
      <c r="BV649" s="29"/>
      <c r="BW649" s="29"/>
      <c r="BX649" s="29"/>
      <c r="BY649" s="29"/>
      <c r="BZ649" s="29"/>
      <c r="CA649" s="29"/>
      <c r="CB649" s="29"/>
      <c r="CC649" s="29"/>
      <c r="CD649" s="29"/>
      <c r="CE649" s="29"/>
      <c r="CF649" s="29"/>
      <c r="CG649" s="29"/>
      <c r="CH649" s="29"/>
      <c r="CI649" s="29"/>
      <c r="CJ649" s="29"/>
      <c r="CK649" s="29"/>
      <c r="CL649" s="29"/>
      <c r="CM649" s="29"/>
      <c r="CN649" s="29"/>
      <c r="CO649" s="29"/>
      <c r="CP649" s="29"/>
      <c r="CQ649" s="29"/>
      <c r="CR649" s="29"/>
      <c r="CS649" s="29"/>
      <c r="CT649" s="29"/>
      <c r="CU649" s="29"/>
      <c r="CV649" s="29"/>
      <c r="CW649" s="29"/>
      <c r="CX649" s="29"/>
      <c r="CY649" s="29"/>
      <c r="CZ649" s="29"/>
      <c r="DA649" s="29"/>
    </row>
    <row r="650" spans="6:105">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c r="AS650" s="29"/>
      <c r="AT650" s="29"/>
      <c r="AU650" s="29"/>
      <c r="AV650" s="29"/>
      <c r="AW650" s="29"/>
      <c r="AX650" s="29"/>
      <c r="AY650" s="29"/>
      <c r="AZ650" s="29"/>
      <c r="BA650" s="29"/>
      <c r="BB650" s="29"/>
      <c r="BC650" s="29"/>
      <c r="BD650" s="29"/>
      <c r="BE650" s="29"/>
      <c r="BF650" s="29"/>
      <c r="BG650" s="29"/>
      <c r="BH650" s="29"/>
      <c r="BI650" s="29"/>
      <c r="BJ650" s="29"/>
      <c r="BK650" s="29"/>
      <c r="BL650" s="29"/>
      <c r="BM650" s="29"/>
      <c r="BN650" s="29"/>
      <c r="BO650" s="29"/>
      <c r="BP650" s="29"/>
      <c r="BQ650" s="29"/>
      <c r="BR650" s="29"/>
      <c r="BS650" s="29"/>
      <c r="BT650" s="29"/>
      <c r="BU650" s="29"/>
      <c r="BV650" s="29"/>
      <c r="BW650" s="29"/>
      <c r="BX650" s="29"/>
      <c r="BY650" s="29"/>
      <c r="BZ650" s="29"/>
      <c r="CA650" s="29"/>
      <c r="CB650" s="29"/>
      <c r="CC650" s="29"/>
      <c r="CD650" s="29"/>
      <c r="CE650" s="29"/>
      <c r="CF650" s="29"/>
      <c r="CG650" s="29"/>
      <c r="CH650" s="29"/>
      <c r="CI650" s="29"/>
      <c r="CJ650" s="29"/>
      <c r="CK650" s="29"/>
      <c r="CL650" s="29"/>
      <c r="CM650" s="29"/>
      <c r="CN650" s="29"/>
      <c r="CO650" s="29"/>
      <c r="CP650" s="29"/>
      <c r="CQ650" s="29"/>
      <c r="CR650" s="29"/>
      <c r="CS650" s="29"/>
      <c r="CT650" s="29"/>
      <c r="CU650" s="29"/>
      <c r="CV650" s="29"/>
      <c r="CW650" s="29"/>
      <c r="CX650" s="29"/>
      <c r="CY650" s="29"/>
      <c r="CZ650" s="29"/>
      <c r="DA650" s="29"/>
    </row>
    <row r="651" spans="6:105">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c r="AX651" s="29"/>
      <c r="AY651" s="29"/>
      <c r="AZ651" s="29"/>
      <c r="BA651" s="29"/>
      <c r="BB651" s="29"/>
      <c r="BC651" s="29"/>
      <c r="BD651" s="29"/>
      <c r="BE651" s="29"/>
      <c r="BF651" s="29"/>
      <c r="BG651" s="29"/>
      <c r="BH651" s="29"/>
      <c r="BI651" s="29"/>
      <c r="BJ651" s="29"/>
      <c r="BK651" s="29"/>
      <c r="BL651" s="29"/>
      <c r="BM651" s="29"/>
      <c r="BN651" s="29"/>
      <c r="BO651" s="29"/>
      <c r="BP651" s="29"/>
      <c r="BQ651" s="29"/>
      <c r="BR651" s="29"/>
      <c r="BS651" s="29"/>
      <c r="BT651" s="29"/>
      <c r="BU651" s="29"/>
      <c r="BV651" s="29"/>
      <c r="BW651" s="29"/>
      <c r="BX651" s="29"/>
      <c r="BY651" s="29"/>
      <c r="BZ651" s="29"/>
      <c r="CA651" s="29"/>
      <c r="CB651" s="29"/>
      <c r="CC651" s="29"/>
      <c r="CD651" s="29"/>
      <c r="CE651" s="29"/>
      <c r="CF651" s="29"/>
      <c r="CG651" s="29"/>
      <c r="CH651" s="29"/>
      <c r="CI651" s="29"/>
      <c r="CJ651" s="29"/>
      <c r="CK651" s="29"/>
      <c r="CL651" s="29"/>
      <c r="CM651" s="29"/>
      <c r="CN651" s="29"/>
      <c r="CO651" s="29"/>
      <c r="CP651" s="29"/>
      <c r="CQ651" s="29"/>
      <c r="CR651" s="29"/>
      <c r="CS651" s="29"/>
      <c r="CT651" s="29"/>
      <c r="CU651" s="29"/>
      <c r="CV651" s="29"/>
      <c r="CW651" s="29"/>
      <c r="CX651" s="29"/>
      <c r="CY651" s="29"/>
      <c r="CZ651" s="29"/>
      <c r="DA651" s="29"/>
    </row>
    <row r="652" spans="6:105">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c r="AX652" s="29"/>
      <c r="AY652" s="29"/>
      <c r="AZ652" s="29"/>
      <c r="BA652" s="29"/>
      <c r="BB652" s="29"/>
      <c r="BC652" s="29"/>
      <c r="BD652" s="29"/>
      <c r="BE652" s="29"/>
      <c r="BF652" s="29"/>
      <c r="BG652" s="29"/>
      <c r="BH652" s="29"/>
      <c r="BI652" s="29"/>
      <c r="BJ652" s="29"/>
      <c r="BK652" s="29"/>
      <c r="BL652" s="29"/>
      <c r="BM652" s="29"/>
      <c r="BN652" s="29"/>
      <c r="BO652" s="29"/>
      <c r="BP652" s="29"/>
      <c r="BQ652" s="29"/>
      <c r="BR652" s="29"/>
      <c r="BS652" s="29"/>
      <c r="BT652" s="29"/>
      <c r="BU652" s="29"/>
      <c r="BV652" s="29"/>
      <c r="BW652" s="29"/>
      <c r="BX652" s="29"/>
      <c r="BY652" s="29"/>
      <c r="BZ652" s="29"/>
      <c r="CA652" s="29"/>
      <c r="CB652" s="29"/>
      <c r="CC652" s="29"/>
      <c r="CD652" s="29"/>
      <c r="CE652" s="29"/>
      <c r="CF652" s="29"/>
      <c r="CG652" s="29"/>
      <c r="CH652" s="29"/>
      <c r="CI652" s="29"/>
      <c r="CJ652" s="29"/>
      <c r="CK652" s="29"/>
      <c r="CL652" s="29"/>
      <c r="CM652" s="29"/>
      <c r="CN652" s="29"/>
      <c r="CO652" s="29"/>
      <c r="CP652" s="29"/>
      <c r="CQ652" s="29"/>
      <c r="CR652" s="29"/>
      <c r="CS652" s="29"/>
      <c r="CT652" s="29"/>
      <c r="CU652" s="29"/>
      <c r="CV652" s="29"/>
      <c r="CW652" s="29"/>
      <c r="CX652" s="29"/>
      <c r="CY652" s="29"/>
      <c r="CZ652" s="29"/>
      <c r="DA652" s="29"/>
    </row>
    <row r="653" spans="6:105">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c r="AX653" s="29"/>
      <c r="AY653" s="29"/>
      <c r="AZ653" s="29"/>
      <c r="BA653" s="29"/>
      <c r="BB653" s="29"/>
      <c r="BC653" s="29"/>
      <c r="BD653" s="29"/>
      <c r="BE653" s="29"/>
      <c r="BF653" s="29"/>
      <c r="BG653" s="29"/>
      <c r="BH653" s="29"/>
      <c r="BI653" s="29"/>
      <c r="BJ653" s="29"/>
      <c r="BK653" s="29"/>
      <c r="BL653" s="29"/>
      <c r="BM653" s="29"/>
      <c r="BN653" s="29"/>
      <c r="BO653" s="29"/>
      <c r="BP653" s="29"/>
      <c r="BQ653" s="29"/>
      <c r="BR653" s="29"/>
      <c r="BS653" s="29"/>
      <c r="BT653" s="29"/>
      <c r="BU653" s="29"/>
      <c r="BV653" s="29"/>
      <c r="BW653" s="29"/>
      <c r="BX653" s="29"/>
      <c r="BY653" s="29"/>
      <c r="BZ653" s="29"/>
      <c r="CA653" s="29"/>
      <c r="CB653" s="29"/>
      <c r="CC653" s="29"/>
      <c r="CD653" s="29"/>
      <c r="CE653" s="29"/>
      <c r="CF653" s="29"/>
      <c r="CG653" s="29"/>
      <c r="CH653" s="29"/>
      <c r="CI653" s="29"/>
      <c r="CJ653" s="29"/>
      <c r="CK653" s="29"/>
      <c r="CL653" s="29"/>
      <c r="CM653" s="29"/>
      <c r="CN653" s="29"/>
      <c r="CO653" s="29"/>
      <c r="CP653" s="29"/>
      <c r="CQ653" s="29"/>
      <c r="CR653" s="29"/>
      <c r="CS653" s="29"/>
      <c r="CT653" s="29"/>
      <c r="CU653" s="29"/>
      <c r="CV653" s="29"/>
      <c r="CW653" s="29"/>
      <c r="CX653" s="29"/>
      <c r="CY653" s="29"/>
      <c r="CZ653" s="29"/>
      <c r="DA653" s="29"/>
    </row>
    <row r="654" spans="6:105">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c r="AS654" s="29"/>
      <c r="AT654" s="29"/>
      <c r="AU654" s="29"/>
      <c r="AV654" s="29"/>
      <c r="AW654" s="29"/>
      <c r="AX654" s="29"/>
      <c r="AY654" s="29"/>
      <c r="AZ654" s="29"/>
      <c r="BA654" s="29"/>
      <c r="BB654" s="29"/>
      <c r="BC654" s="29"/>
      <c r="BD654" s="29"/>
      <c r="BE654" s="29"/>
      <c r="BF654" s="29"/>
      <c r="BG654" s="29"/>
      <c r="BH654" s="29"/>
      <c r="BI654" s="29"/>
      <c r="BJ654" s="29"/>
      <c r="BK654" s="29"/>
      <c r="BL654" s="29"/>
      <c r="BM654" s="29"/>
      <c r="BN654" s="29"/>
      <c r="BO654" s="29"/>
      <c r="BP654" s="29"/>
      <c r="BQ654" s="29"/>
      <c r="BR654" s="29"/>
      <c r="BS654" s="29"/>
      <c r="BT654" s="29"/>
      <c r="BU654" s="29"/>
      <c r="BV654" s="29"/>
      <c r="BW654" s="29"/>
      <c r="BX654" s="29"/>
      <c r="BY654" s="29"/>
      <c r="BZ654" s="29"/>
      <c r="CA654" s="29"/>
      <c r="CB654" s="29"/>
      <c r="CC654" s="29"/>
      <c r="CD654" s="29"/>
      <c r="CE654" s="29"/>
      <c r="CF654" s="29"/>
      <c r="CG654" s="29"/>
      <c r="CH654" s="29"/>
      <c r="CI654" s="29"/>
      <c r="CJ654" s="29"/>
      <c r="CK654" s="29"/>
      <c r="CL654" s="29"/>
      <c r="CM654" s="29"/>
      <c r="CN654" s="29"/>
      <c r="CO654" s="29"/>
      <c r="CP654" s="29"/>
      <c r="CQ654" s="29"/>
      <c r="CR654" s="29"/>
      <c r="CS654" s="29"/>
      <c r="CT654" s="29"/>
      <c r="CU654" s="29"/>
      <c r="CV654" s="29"/>
      <c r="CW654" s="29"/>
      <c r="CX654" s="29"/>
      <c r="CY654" s="29"/>
      <c r="CZ654" s="29"/>
      <c r="DA654" s="29"/>
    </row>
    <row r="655" spans="6:105">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c r="AX655" s="29"/>
      <c r="AY655" s="29"/>
      <c r="AZ655" s="29"/>
      <c r="BA655" s="29"/>
      <c r="BB655" s="29"/>
      <c r="BC655" s="29"/>
      <c r="BD655" s="29"/>
      <c r="BE655" s="29"/>
      <c r="BF655" s="29"/>
      <c r="BG655" s="29"/>
      <c r="BH655" s="29"/>
      <c r="BI655" s="29"/>
      <c r="BJ655" s="29"/>
      <c r="BK655" s="29"/>
      <c r="BL655" s="29"/>
      <c r="BM655" s="29"/>
      <c r="BN655" s="29"/>
      <c r="BO655" s="29"/>
      <c r="BP655" s="29"/>
      <c r="BQ655" s="29"/>
      <c r="BR655" s="29"/>
      <c r="BS655" s="29"/>
      <c r="BT655" s="29"/>
      <c r="BU655" s="29"/>
      <c r="BV655" s="29"/>
      <c r="BW655" s="29"/>
      <c r="BX655" s="29"/>
      <c r="BY655" s="29"/>
      <c r="BZ655" s="29"/>
      <c r="CA655" s="29"/>
      <c r="CB655" s="29"/>
      <c r="CC655" s="29"/>
      <c r="CD655" s="29"/>
      <c r="CE655" s="29"/>
      <c r="CF655" s="29"/>
      <c r="CG655" s="29"/>
      <c r="CH655" s="29"/>
      <c r="CI655" s="29"/>
      <c r="CJ655" s="29"/>
      <c r="CK655" s="29"/>
      <c r="CL655" s="29"/>
      <c r="CM655" s="29"/>
      <c r="CN655" s="29"/>
      <c r="CO655" s="29"/>
      <c r="CP655" s="29"/>
      <c r="CQ655" s="29"/>
      <c r="CR655" s="29"/>
      <c r="CS655" s="29"/>
      <c r="CT655" s="29"/>
      <c r="CU655" s="29"/>
      <c r="CV655" s="29"/>
      <c r="CW655" s="29"/>
      <c r="CX655" s="29"/>
      <c r="CY655" s="29"/>
      <c r="CZ655" s="29"/>
      <c r="DA655" s="29"/>
    </row>
    <row r="656" spans="6:105">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c r="AX656" s="29"/>
      <c r="AY656" s="29"/>
      <c r="AZ656" s="29"/>
      <c r="BA656" s="29"/>
      <c r="BB656" s="29"/>
      <c r="BC656" s="29"/>
      <c r="BD656" s="29"/>
      <c r="BE656" s="29"/>
      <c r="BF656" s="29"/>
      <c r="BG656" s="29"/>
      <c r="BH656" s="29"/>
      <c r="BI656" s="29"/>
      <c r="BJ656" s="29"/>
      <c r="BK656" s="29"/>
      <c r="BL656" s="29"/>
      <c r="BM656" s="29"/>
      <c r="BN656" s="29"/>
      <c r="BO656" s="29"/>
      <c r="BP656" s="29"/>
      <c r="BQ656" s="29"/>
      <c r="BR656" s="29"/>
      <c r="BS656" s="29"/>
      <c r="BT656" s="29"/>
      <c r="BU656" s="29"/>
      <c r="BV656" s="29"/>
      <c r="BW656" s="29"/>
      <c r="BX656" s="29"/>
      <c r="BY656" s="29"/>
      <c r="BZ656" s="29"/>
      <c r="CA656" s="29"/>
      <c r="CB656" s="29"/>
      <c r="CC656" s="29"/>
      <c r="CD656" s="29"/>
      <c r="CE656" s="29"/>
      <c r="CF656" s="29"/>
      <c r="CG656" s="29"/>
      <c r="CH656" s="29"/>
      <c r="CI656" s="29"/>
      <c r="CJ656" s="29"/>
      <c r="CK656" s="29"/>
      <c r="CL656" s="29"/>
      <c r="CM656" s="29"/>
      <c r="CN656" s="29"/>
      <c r="CO656" s="29"/>
      <c r="CP656" s="29"/>
      <c r="CQ656" s="29"/>
      <c r="CR656" s="29"/>
      <c r="CS656" s="29"/>
      <c r="CT656" s="29"/>
      <c r="CU656" s="29"/>
      <c r="CV656" s="29"/>
      <c r="CW656" s="29"/>
      <c r="CX656" s="29"/>
      <c r="CY656" s="29"/>
      <c r="CZ656" s="29"/>
      <c r="DA656" s="29"/>
    </row>
    <row r="657" spans="6:105">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29"/>
      <c r="AY657" s="29"/>
      <c r="AZ657" s="29"/>
      <c r="BA657" s="29"/>
      <c r="BB657" s="29"/>
      <c r="BC657" s="29"/>
      <c r="BD657" s="29"/>
      <c r="BE657" s="29"/>
      <c r="BF657" s="29"/>
      <c r="BG657" s="29"/>
      <c r="BH657" s="29"/>
      <c r="BI657" s="29"/>
      <c r="BJ657" s="29"/>
      <c r="BK657" s="29"/>
      <c r="BL657" s="29"/>
      <c r="BM657" s="29"/>
      <c r="BN657" s="29"/>
      <c r="BO657" s="29"/>
      <c r="BP657" s="29"/>
      <c r="BQ657" s="29"/>
      <c r="BR657" s="29"/>
      <c r="BS657" s="29"/>
      <c r="BT657" s="29"/>
      <c r="BU657" s="29"/>
      <c r="BV657" s="29"/>
      <c r="BW657" s="29"/>
      <c r="BX657" s="29"/>
      <c r="BY657" s="29"/>
      <c r="BZ657" s="29"/>
      <c r="CA657" s="29"/>
      <c r="CB657" s="29"/>
      <c r="CC657" s="29"/>
      <c r="CD657" s="29"/>
      <c r="CE657" s="29"/>
      <c r="CF657" s="29"/>
      <c r="CG657" s="29"/>
      <c r="CH657" s="29"/>
      <c r="CI657" s="29"/>
      <c r="CJ657" s="29"/>
      <c r="CK657" s="29"/>
      <c r="CL657" s="29"/>
      <c r="CM657" s="29"/>
      <c r="CN657" s="29"/>
      <c r="CO657" s="29"/>
      <c r="CP657" s="29"/>
      <c r="CQ657" s="29"/>
      <c r="CR657" s="29"/>
      <c r="CS657" s="29"/>
      <c r="CT657" s="29"/>
      <c r="CU657" s="29"/>
      <c r="CV657" s="29"/>
      <c r="CW657" s="29"/>
      <c r="CX657" s="29"/>
      <c r="CY657" s="29"/>
      <c r="CZ657" s="29"/>
      <c r="DA657" s="29"/>
    </row>
    <row r="658" spans="6:105">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c r="AS658" s="29"/>
      <c r="AT658" s="29"/>
      <c r="AU658" s="29"/>
      <c r="AV658" s="29"/>
      <c r="AW658" s="29"/>
      <c r="AX658" s="29"/>
      <c r="AY658" s="29"/>
      <c r="AZ658" s="29"/>
      <c r="BA658" s="29"/>
      <c r="BB658" s="29"/>
      <c r="BC658" s="29"/>
      <c r="BD658" s="29"/>
      <c r="BE658" s="29"/>
      <c r="BF658" s="29"/>
      <c r="BG658" s="29"/>
      <c r="BH658" s="29"/>
      <c r="BI658" s="29"/>
      <c r="BJ658" s="29"/>
      <c r="BK658" s="29"/>
      <c r="BL658" s="29"/>
      <c r="BM658" s="29"/>
      <c r="BN658" s="29"/>
      <c r="BO658" s="29"/>
      <c r="BP658" s="29"/>
      <c r="BQ658" s="29"/>
      <c r="BR658" s="29"/>
      <c r="BS658" s="29"/>
      <c r="BT658" s="29"/>
      <c r="BU658" s="29"/>
      <c r="BV658" s="29"/>
      <c r="BW658" s="29"/>
      <c r="BX658" s="29"/>
      <c r="BY658" s="29"/>
      <c r="BZ658" s="29"/>
      <c r="CA658" s="29"/>
      <c r="CB658" s="29"/>
      <c r="CC658" s="29"/>
      <c r="CD658" s="29"/>
      <c r="CE658" s="29"/>
      <c r="CF658" s="29"/>
      <c r="CG658" s="29"/>
      <c r="CH658" s="29"/>
      <c r="CI658" s="29"/>
      <c r="CJ658" s="29"/>
      <c r="CK658" s="29"/>
      <c r="CL658" s="29"/>
      <c r="CM658" s="29"/>
      <c r="CN658" s="29"/>
      <c r="CO658" s="29"/>
      <c r="CP658" s="29"/>
      <c r="CQ658" s="29"/>
      <c r="CR658" s="29"/>
      <c r="CS658" s="29"/>
      <c r="CT658" s="29"/>
      <c r="CU658" s="29"/>
      <c r="CV658" s="29"/>
      <c r="CW658" s="29"/>
      <c r="CX658" s="29"/>
      <c r="CY658" s="29"/>
      <c r="CZ658" s="29"/>
      <c r="DA658" s="29"/>
    </row>
    <row r="659" spans="6:105">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c r="AS659" s="29"/>
      <c r="AT659" s="29"/>
      <c r="AU659" s="29"/>
      <c r="AV659" s="29"/>
      <c r="AW659" s="29"/>
      <c r="AX659" s="29"/>
      <c r="AY659" s="29"/>
      <c r="AZ659" s="29"/>
      <c r="BA659" s="29"/>
      <c r="BB659" s="29"/>
      <c r="BC659" s="29"/>
      <c r="BD659" s="29"/>
      <c r="BE659" s="29"/>
      <c r="BF659" s="29"/>
      <c r="BG659" s="29"/>
      <c r="BH659" s="29"/>
      <c r="BI659" s="29"/>
      <c r="BJ659" s="29"/>
      <c r="BK659" s="29"/>
      <c r="BL659" s="29"/>
      <c r="BM659" s="29"/>
      <c r="BN659" s="29"/>
      <c r="BO659" s="29"/>
      <c r="BP659" s="29"/>
      <c r="BQ659" s="29"/>
      <c r="BR659" s="29"/>
      <c r="BS659" s="29"/>
      <c r="BT659" s="29"/>
      <c r="BU659" s="29"/>
      <c r="BV659" s="29"/>
      <c r="BW659" s="29"/>
      <c r="BX659" s="29"/>
      <c r="BY659" s="29"/>
      <c r="BZ659" s="29"/>
      <c r="CA659" s="29"/>
      <c r="CB659" s="29"/>
      <c r="CC659" s="29"/>
      <c r="CD659" s="29"/>
      <c r="CE659" s="29"/>
      <c r="CF659" s="29"/>
      <c r="CG659" s="29"/>
      <c r="CH659" s="29"/>
      <c r="CI659" s="29"/>
      <c r="CJ659" s="29"/>
      <c r="CK659" s="29"/>
      <c r="CL659" s="29"/>
      <c r="CM659" s="29"/>
      <c r="CN659" s="29"/>
      <c r="CO659" s="29"/>
      <c r="CP659" s="29"/>
      <c r="CQ659" s="29"/>
      <c r="CR659" s="29"/>
      <c r="CS659" s="29"/>
      <c r="CT659" s="29"/>
      <c r="CU659" s="29"/>
      <c r="CV659" s="29"/>
      <c r="CW659" s="29"/>
      <c r="CX659" s="29"/>
      <c r="CY659" s="29"/>
      <c r="CZ659" s="29"/>
      <c r="DA659" s="29"/>
    </row>
    <row r="660" spans="6:105">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c r="AS660" s="29"/>
      <c r="AT660" s="29"/>
      <c r="AU660" s="29"/>
      <c r="AV660" s="29"/>
      <c r="AW660" s="29"/>
      <c r="AX660" s="29"/>
      <c r="AY660" s="29"/>
      <c r="AZ660" s="29"/>
      <c r="BA660" s="29"/>
      <c r="BB660" s="29"/>
      <c r="BC660" s="29"/>
      <c r="BD660" s="29"/>
      <c r="BE660" s="29"/>
      <c r="BF660" s="29"/>
      <c r="BG660" s="29"/>
      <c r="BH660" s="29"/>
      <c r="BI660" s="29"/>
      <c r="BJ660" s="29"/>
      <c r="BK660" s="29"/>
      <c r="BL660" s="29"/>
      <c r="BM660" s="29"/>
      <c r="BN660" s="29"/>
      <c r="BO660" s="29"/>
      <c r="BP660" s="29"/>
      <c r="BQ660" s="29"/>
      <c r="BR660" s="29"/>
      <c r="BS660" s="29"/>
      <c r="BT660" s="29"/>
      <c r="BU660" s="29"/>
      <c r="BV660" s="29"/>
      <c r="BW660" s="29"/>
      <c r="BX660" s="29"/>
      <c r="BY660" s="29"/>
      <c r="BZ660" s="29"/>
      <c r="CA660" s="29"/>
      <c r="CB660" s="29"/>
      <c r="CC660" s="29"/>
      <c r="CD660" s="29"/>
      <c r="CE660" s="29"/>
      <c r="CF660" s="29"/>
      <c r="CG660" s="29"/>
      <c r="CH660" s="29"/>
      <c r="CI660" s="29"/>
      <c r="CJ660" s="29"/>
      <c r="CK660" s="29"/>
      <c r="CL660" s="29"/>
      <c r="CM660" s="29"/>
      <c r="CN660" s="29"/>
      <c r="CO660" s="29"/>
      <c r="CP660" s="29"/>
      <c r="CQ660" s="29"/>
      <c r="CR660" s="29"/>
      <c r="CS660" s="29"/>
      <c r="CT660" s="29"/>
      <c r="CU660" s="29"/>
      <c r="CV660" s="29"/>
      <c r="CW660" s="29"/>
      <c r="CX660" s="29"/>
      <c r="CY660" s="29"/>
      <c r="CZ660" s="29"/>
      <c r="DA660" s="29"/>
    </row>
    <row r="661" spans="6:105">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c r="AX661" s="29"/>
      <c r="AY661" s="29"/>
      <c r="AZ661" s="29"/>
      <c r="BA661" s="29"/>
      <c r="BB661" s="29"/>
      <c r="BC661" s="29"/>
      <c r="BD661" s="29"/>
      <c r="BE661" s="29"/>
      <c r="BF661" s="29"/>
      <c r="BG661" s="29"/>
      <c r="BH661" s="29"/>
      <c r="BI661" s="29"/>
      <c r="BJ661" s="29"/>
      <c r="BK661" s="29"/>
      <c r="BL661" s="29"/>
      <c r="BM661" s="29"/>
      <c r="BN661" s="29"/>
      <c r="BO661" s="29"/>
      <c r="BP661" s="29"/>
      <c r="BQ661" s="29"/>
      <c r="BR661" s="29"/>
      <c r="BS661" s="29"/>
      <c r="BT661" s="29"/>
      <c r="BU661" s="29"/>
      <c r="BV661" s="29"/>
      <c r="BW661" s="29"/>
      <c r="BX661" s="29"/>
      <c r="BY661" s="29"/>
      <c r="BZ661" s="29"/>
      <c r="CA661" s="29"/>
      <c r="CB661" s="29"/>
      <c r="CC661" s="29"/>
      <c r="CD661" s="29"/>
      <c r="CE661" s="29"/>
      <c r="CF661" s="29"/>
      <c r="CG661" s="29"/>
      <c r="CH661" s="29"/>
      <c r="CI661" s="29"/>
      <c r="CJ661" s="29"/>
      <c r="CK661" s="29"/>
      <c r="CL661" s="29"/>
      <c r="CM661" s="29"/>
      <c r="CN661" s="29"/>
      <c r="CO661" s="29"/>
      <c r="CP661" s="29"/>
      <c r="CQ661" s="29"/>
      <c r="CR661" s="29"/>
      <c r="CS661" s="29"/>
      <c r="CT661" s="29"/>
      <c r="CU661" s="29"/>
      <c r="CV661" s="29"/>
      <c r="CW661" s="29"/>
      <c r="CX661" s="29"/>
      <c r="CY661" s="29"/>
      <c r="CZ661" s="29"/>
      <c r="DA661" s="29"/>
    </row>
    <row r="662" spans="6:105">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29"/>
      <c r="AY662" s="29"/>
      <c r="AZ662" s="29"/>
      <c r="BA662" s="29"/>
      <c r="BB662" s="29"/>
      <c r="BC662" s="29"/>
      <c r="BD662" s="29"/>
      <c r="BE662" s="29"/>
      <c r="BF662" s="29"/>
      <c r="BG662" s="29"/>
      <c r="BH662" s="29"/>
      <c r="BI662" s="29"/>
      <c r="BJ662" s="29"/>
      <c r="BK662" s="29"/>
      <c r="BL662" s="29"/>
      <c r="BM662" s="29"/>
      <c r="BN662" s="29"/>
      <c r="BO662" s="29"/>
      <c r="BP662" s="29"/>
      <c r="BQ662" s="29"/>
      <c r="BR662" s="29"/>
      <c r="BS662" s="29"/>
      <c r="BT662" s="29"/>
      <c r="BU662" s="29"/>
      <c r="BV662" s="29"/>
      <c r="BW662" s="29"/>
      <c r="BX662" s="29"/>
      <c r="BY662" s="29"/>
      <c r="BZ662" s="29"/>
      <c r="CA662" s="29"/>
      <c r="CB662" s="29"/>
      <c r="CC662" s="29"/>
      <c r="CD662" s="29"/>
      <c r="CE662" s="29"/>
      <c r="CF662" s="29"/>
      <c r="CG662" s="29"/>
      <c r="CH662" s="29"/>
      <c r="CI662" s="29"/>
      <c r="CJ662" s="29"/>
      <c r="CK662" s="29"/>
      <c r="CL662" s="29"/>
      <c r="CM662" s="29"/>
      <c r="CN662" s="29"/>
      <c r="CO662" s="29"/>
      <c r="CP662" s="29"/>
      <c r="CQ662" s="29"/>
      <c r="CR662" s="29"/>
      <c r="CS662" s="29"/>
      <c r="CT662" s="29"/>
      <c r="CU662" s="29"/>
      <c r="CV662" s="29"/>
      <c r="CW662" s="29"/>
      <c r="CX662" s="29"/>
      <c r="CY662" s="29"/>
      <c r="CZ662" s="29"/>
      <c r="DA662" s="29"/>
    </row>
    <row r="663" spans="6:105">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c r="AS663" s="29"/>
      <c r="AT663" s="29"/>
      <c r="AU663" s="29"/>
      <c r="AV663" s="29"/>
      <c r="AW663" s="29"/>
      <c r="AX663" s="29"/>
      <c r="AY663" s="29"/>
      <c r="AZ663" s="29"/>
      <c r="BA663" s="29"/>
      <c r="BB663" s="29"/>
      <c r="BC663" s="29"/>
      <c r="BD663" s="29"/>
      <c r="BE663" s="29"/>
      <c r="BF663" s="29"/>
      <c r="BG663" s="29"/>
      <c r="BH663" s="29"/>
      <c r="BI663" s="29"/>
      <c r="BJ663" s="29"/>
      <c r="BK663" s="29"/>
      <c r="BL663" s="29"/>
      <c r="BM663" s="29"/>
      <c r="BN663" s="29"/>
      <c r="BO663" s="29"/>
      <c r="BP663" s="29"/>
      <c r="BQ663" s="29"/>
      <c r="BR663" s="29"/>
      <c r="BS663" s="29"/>
      <c r="BT663" s="29"/>
      <c r="BU663" s="29"/>
      <c r="BV663" s="29"/>
      <c r="BW663" s="29"/>
      <c r="BX663" s="29"/>
      <c r="BY663" s="29"/>
      <c r="BZ663" s="29"/>
      <c r="CA663" s="29"/>
      <c r="CB663" s="29"/>
      <c r="CC663" s="29"/>
      <c r="CD663" s="29"/>
      <c r="CE663" s="29"/>
      <c r="CF663" s="29"/>
      <c r="CG663" s="29"/>
      <c r="CH663" s="29"/>
      <c r="CI663" s="29"/>
      <c r="CJ663" s="29"/>
      <c r="CK663" s="29"/>
      <c r="CL663" s="29"/>
      <c r="CM663" s="29"/>
      <c r="CN663" s="29"/>
      <c r="CO663" s="29"/>
      <c r="CP663" s="29"/>
      <c r="CQ663" s="29"/>
      <c r="CR663" s="29"/>
      <c r="CS663" s="29"/>
      <c r="CT663" s="29"/>
      <c r="CU663" s="29"/>
      <c r="CV663" s="29"/>
      <c r="CW663" s="29"/>
      <c r="CX663" s="29"/>
      <c r="CY663" s="29"/>
      <c r="CZ663" s="29"/>
      <c r="DA663" s="29"/>
    </row>
    <row r="664" spans="6:105">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c r="AS664" s="29"/>
      <c r="AT664" s="29"/>
      <c r="AU664" s="29"/>
      <c r="AV664" s="29"/>
      <c r="AW664" s="29"/>
      <c r="AX664" s="29"/>
      <c r="AY664" s="29"/>
      <c r="AZ664" s="29"/>
      <c r="BA664" s="29"/>
      <c r="BB664" s="29"/>
      <c r="BC664" s="29"/>
      <c r="BD664" s="29"/>
      <c r="BE664" s="29"/>
      <c r="BF664" s="29"/>
      <c r="BG664" s="29"/>
      <c r="BH664" s="29"/>
      <c r="BI664" s="29"/>
      <c r="BJ664" s="29"/>
      <c r="BK664" s="29"/>
      <c r="BL664" s="29"/>
      <c r="BM664" s="29"/>
      <c r="BN664" s="29"/>
      <c r="BO664" s="29"/>
      <c r="BP664" s="29"/>
      <c r="BQ664" s="29"/>
      <c r="BR664" s="29"/>
      <c r="BS664" s="29"/>
      <c r="BT664" s="29"/>
      <c r="BU664" s="29"/>
      <c r="BV664" s="29"/>
      <c r="BW664" s="29"/>
      <c r="BX664" s="29"/>
      <c r="BY664" s="29"/>
      <c r="BZ664" s="29"/>
      <c r="CA664" s="29"/>
      <c r="CB664" s="29"/>
      <c r="CC664" s="29"/>
      <c r="CD664" s="29"/>
      <c r="CE664" s="29"/>
      <c r="CF664" s="29"/>
      <c r="CG664" s="29"/>
      <c r="CH664" s="29"/>
      <c r="CI664" s="29"/>
      <c r="CJ664" s="29"/>
      <c r="CK664" s="29"/>
      <c r="CL664" s="29"/>
      <c r="CM664" s="29"/>
      <c r="CN664" s="29"/>
      <c r="CO664" s="29"/>
      <c r="CP664" s="29"/>
      <c r="CQ664" s="29"/>
      <c r="CR664" s="29"/>
      <c r="CS664" s="29"/>
      <c r="CT664" s="29"/>
      <c r="CU664" s="29"/>
      <c r="CV664" s="29"/>
      <c r="CW664" s="29"/>
      <c r="CX664" s="29"/>
      <c r="CY664" s="29"/>
      <c r="CZ664" s="29"/>
      <c r="DA664" s="29"/>
    </row>
    <row r="665" spans="6:105">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c r="AS665" s="29"/>
      <c r="AT665" s="29"/>
      <c r="AU665" s="29"/>
      <c r="AV665" s="29"/>
      <c r="AW665" s="29"/>
      <c r="AX665" s="29"/>
      <c r="AY665" s="29"/>
      <c r="AZ665" s="29"/>
      <c r="BA665" s="29"/>
      <c r="BB665" s="29"/>
      <c r="BC665" s="29"/>
      <c r="BD665" s="29"/>
      <c r="BE665" s="29"/>
      <c r="BF665" s="29"/>
      <c r="BG665" s="29"/>
      <c r="BH665" s="29"/>
      <c r="BI665" s="29"/>
      <c r="BJ665" s="29"/>
      <c r="BK665" s="29"/>
      <c r="BL665" s="29"/>
      <c r="BM665" s="29"/>
      <c r="BN665" s="29"/>
      <c r="BO665" s="29"/>
      <c r="BP665" s="29"/>
      <c r="BQ665" s="29"/>
      <c r="BR665" s="29"/>
      <c r="BS665" s="29"/>
      <c r="BT665" s="29"/>
      <c r="BU665" s="29"/>
      <c r="BV665" s="29"/>
      <c r="BW665" s="29"/>
      <c r="BX665" s="29"/>
      <c r="BY665" s="29"/>
      <c r="BZ665" s="29"/>
      <c r="CA665" s="29"/>
      <c r="CB665" s="29"/>
      <c r="CC665" s="29"/>
      <c r="CD665" s="29"/>
      <c r="CE665" s="29"/>
      <c r="CF665" s="29"/>
      <c r="CG665" s="29"/>
      <c r="CH665" s="29"/>
      <c r="CI665" s="29"/>
      <c r="CJ665" s="29"/>
      <c r="CK665" s="29"/>
      <c r="CL665" s="29"/>
      <c r="CM665" s="29"/>
      <c r="CN665" s="29"/>
      <c r="CO665" s="29"/>
      <c r="CP665" s="29"/>
      <c r="CQ665" s="29"/>
      <c r="CR665" s="29"/>
      <c r="CS665" s="29"/>
      <c r="CT665" s="29"/>
      <c r="CU665" s="29"/>
      <c r="CV665" s="29"/>
      <c r="CW665" s="29"/>
      <c r="CX665" s="29"/>
      <c r="CY665" s="29"/>
      <c r="CZ665" s="29"/>
      <c r="DA665" s="29"/>
    </row>
    <row r="666" spans="6:105">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c r="AS666" s="29"/>
      <c r="AT666" s="29"/>
      <c r="AU666" s="29"/>
      <c r="AV666" s="29"/>
      <c r="AW666" s="29"/>
      <c r="AX666" s="29"/>
      <c r="AY666" s="29"/>
      <c r="AZ666" s="29"/>
      <c r="BA666" s="29"/>
      <c r="BB666" s="29"/>
      <c r="BC666" s="29"/>
      <c r="BD666" s="29"/>
      <c r="BE666" s="29"/>
      <c r="BF666" s="29"/>
      <c r="BG666" s="29"/>
      <c r="BH666" s="29"/>
      <c r="BI666" s="29"/>
      <c r="BJ666" s="29"/>
      <c r="BK666" s="29"/>
      <c r="BL666" s="29"/>
      <c r="BM666" s="29"/>
      <c r="BN666" s="29"/>
      <c r="BO666" s="29"/>
      <c r="BP666" s="29"/>
      <c r="BQ666" s="29"/>
      <c r="BR666" s="29"/>
      <c r="BS666" s="29"/>
      <c r="BT666" s="29"/>
      <c r="BU666" s="29"/>
      <c r="BV666" s="29"/>
      <c r="BW666" s="29"/>
      <c r="BX666" s="29"/>
      <c r="BY666" s="29"/>
      <c r="BZ666" s="29"/>
      <c r="CA666" s="29"/>
      <c r="CB666" s="29"/>
      <c r="CC666" s="29"/>
      <c r="CD666" s="29"/>
      <c r="CE666" s="29"/>
      <c r="CF666" s="29"/>
      <c r="CG666" s="29"/>
      <c r="CH666" s="29"/>
      <c r="CI666" s="29"/>
      <c r="CJ666" s="29"/>
      <c r="CK666" s="29"/>
      <c r="CL666" s="29"/>
      <c r="CM666" s="29"/>
      <c r="CN666" s="29"/>
      <c r="CO666" s="29"/>
      <c r="CP666" s="29"/>
      <c r="CQ666" s="29"/>
      <c r="CR666" s="29"/>
      <c r="CS666" s="29"/>
      <c r="CT666" s="29"/>
      <c r="CU666" s="29"/>
      <c r="CV666" s="29"/>
      <c r="CW666" s="29"/>
      <c r="CX666" s="29"/>
      <c r="CY666" s="29"/>
      <c r="CZ666" s="29"/>
      <c r="DA666" s="29"/>
    </row>
    <row r="667" spans="6:105">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c r="AS667" s="29"/>
      <c r="AT667" s="29"/>
      <c r="AU667" s="29"/>
      <c r="AV667" s="29"/>
      <c r="AW667" s="29"/>
      <c r="AX667" s="29"/>
      <c r="AY667" s="29"/>
      <c r="AZ667" s="29"/>
      <c r="BA667" s="29"/>
      <c r="BB667" s="29"/>
      <c r="BC667" s="29"/>
      <c r="BD667" s="29"/>
      <c r="BE667" s="29"/>
      <c r="BF667" s="29"/>
      <c r="BG667" s="29"/>
      <c r="BH667" s="29"/>
      <c r="BI667" s="29"/>
      <c r="BJ667" s="29"/>
      <c r="BK667" s="29"/>
      <c r="BL667" s="29"/>
      <c r="BM667" s="29"/>
      <c r="BN667" s="29"/>
      <c r="BO667" s="29"/>
      <c r="BP667" s="29"/>
      <c r="BQ667" s="29"/>
      <c r="BR667" s="29"/>
      <c r="BS667" s="29"/>
      <c r="BT667" s="29"/>
      <c r="BU667" s="29"/>
      <c r="BV667" s="29"/>
      <c r="BW667" s="29"/>
      <c r="BX667" s="29"/>
      <c r="BY667" s="29"/>
      <c r="BZ667" s="29"/>
      <c r="CA667" s="29"/>
      <c r="CB667" s="29"/>
      <c r="CC667" s="29"/>
      <c r="CD667" s="29"/>
      <c r="CE667" s="29"/>
      <c r="CF667" s="29"/>
      <c r="CG667" s="29"/>
      <c r="CH667" s="29"/>
      <c r="CI667" s="29"/>
      <c r="CJ667" s="29"/>
      <c r="CK667" s="29"/>
      <c r="CL667" s="29"/>
      <c r="CM667" s="29"/>
      <c r="CN667" s="29"/>
      <c r="CO667" s="29"/>
      <c r="CP667" s="29"/>
      <c r="CQ667" s="29"/>
      <c r="CR667" s="29"/>
      <c r="CS667" s="29"/>
      <c r="CT667" s="29"/>
      <c r="CU667" s="29"/>
      <c r="CV667" s="29"/>
      <c r="CW667" s="29"/>
      <c r="CX667" s="29"/>
      <c r="CY667" s="29"/>
      <c r="CZ667" s="29"/>
      <c r="DA667" s="29"/>
    </row>
    <row r="668" spans="6:105">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c r="AS668" s="29"/>
      <c r="AT668" s="29"/>
      <c r="AU668" s="29"/>
      <c r="AV668" s="29"/>
      <c r="AW668" s="29"/>
      <c r="AX668" s="29"/>
      <c r="AY668" s="29"/>
      <c r="AZ668" s="29"/>
      <c r="BA668" s="29"/>
      <c r="BB668" s="29"/>
      <c r="BC668" s="29"/>
      <c r="BD668" s="29"/>
      <c r="BE668" s="29"/>
      <c r="BF668" s="29"/>
      <c r="BG668" s="29"/>
      <c r="BH668" s="29"/>
      <c r="BI668" s="29"/>
      <c r="BJ668" s="29"/>
      <c r="BK668" s="29"/>
      <c r="BL668" s="29"/>
      <c r="BM668" s="29"/>
      <c r="BN668" s="29"/>
      <c r="BO668" s="29"/>
      <c r="BP668" s="29"/>
      <c r="BQ668" s="29"/>
      <c r="BR668" s="29"/>
      <c r="BS668" s="29"/>
      <c r="BT668" s="29"/>
      <c r="BU668" s="29"/>
      <c r="BV668" s="29"/>
      <c r="BW668" s="29"/>
      <c r="BX668" s="29"/>
      <c r="BY668" s="29"/>
      <c r="BZ668" s="29"/>
      <c r="CA668" s="29"/>
      <c r="CB668" s="29"/>
      <c r="CC668" s="29"/>
      <c r="CD668" s="29"/>
      <c r="CE668" s="29"/>
      <c r="CF668" s="29"/>
      <c r="CG668" s="29"/>
      <c r="CH668" s="29"/>
      <c r="CI668" s="29"/>
      <c r="CJ668" s="29"/>
      <c r="CK668" s="29"/>
      <c r="CL668" s="29"/>
      <c r="CM668" s="29"/>
      <c r="CN668" s="29"/>
      <c r="CO668" s="29"/>
      <c r="CP668" s="29"/>
      <c r="CQ668" s="29"/>
      <c r="CR668" s="29"/>
      <c r="CS668" s="29"/>
      <c r="CT668" s="29"/>
      <c r="CU668" s="29"/>
      <c r="CV668" s="29"/>
      <c r="CW668" s="29"/>
      <c r="CX668" s="29"/>
      <c r="CY668" s="29"/>
      <c r="CZ668" s="29"/>
      <c r="DA668" s="29"/>
    </row>
    <row r="669" spans="6:105">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c r="AS669" s="29"/>
      <c r="AT669" s="29"/>
      <c r="AU669" s="29"/>
      <c r="AV669" s="29"/>
      <c r="AW669" s="29"/>
      <c r="AX669" s="29"/>
      <c r="AY669" s="29"/>
      <c r="AZ669" s="29"/>
      <c r="BA669" s="29"/>
      <c r="BB669" s="29"/>
      <c r="BC669" s="29"/>
      <c r="BD669" s="29"/>
      <c r="BE669" s="29"/>
      <c r="BF669" s="29"/>
      <c r="BG669" s="29"/>
      <c r="BH669" s="29"/>
      <c r="BI669" s="29"/>
      <c r="BJ669" s="29"/>
      <c r="BK669" s="29"/>
      <c r="BL669" s="29"/>
      <c r="BM669" s="29"/>
      <c r="BN669" s="29"/>
      <c r="BO669" s="29"/>
      <c r="BP669" s="29"/>
      <c r="BQ669" s="29"/>
      <c r="BR669" s="29"/>
      <c r="BS669" s="29"/>
      <c r="BT669" s="29"/>
      <c r="BU669" s="29"/>
      <c r="BV669" s="29"/>
      <c r="BW669" s="29"/>
      <c r="BX669" s="29"/>
      <c r="BY669" s="29"/>
      <c r="BZ669" s="29"/>
      <c r="CA669" s="29"/>
      <c r="CB669" s="29"/>
      <c r="CC669" s="29"/>
      <c r="CD669" s="29"/>
      <c r="CE669" s="29"/>
      <c r="CF669" s="29"/>
      <c r="CG669" s="29"/>
      <c r="CH669" s="29"/>
      <c r="CI669" s="29"/>
      <c r="CJ669" s="29"/>
      <c r="CK669" s="29"/>
      <c r="CL669" s="29"/>
      <c r="CM669" s="29"/>
      <c r="CN669" s="29"/>
      <c r="CO669" s="29"/>
      <c r="CP669" s="29"/>
      <c r="CQ669" s="29"/>
      <c r="CR669" s="29"/>
      <c r="CS669" s="29"/>
      <c r="CT669" s="29"/>
      <c r="CU669" s="29"/>
      <c r="CV669" s="29"/>
      <c r="CW669" s="29"/>
      <c r="CX669" s="29"/>
      <c r="CY669" s="29"/>
      <c r="CZ669" s="29"/>
      <c r="DA669" s="29"/>
    </row>
    <row r="670" spans="6:105">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c r="AS670" s="29"/>
      <c r="AT670" s="29"/>
      <c r="AU670" s="29"/>
      <c r="AV670" s="29"/>
      <c r="AW670" s="29"/>
      <c r="AX670" s="29"/>
      <c r="AY670" s="29"/>
      <c r="AZ670" s="29"/>
      <c r="BA670" s="29"/>
      <c r="BB670" s="29"/>
      <c r="BC670" s="29"/>
      <c r="BD670" s="29"/>
      <c r="BE670" s="29"/>
      <c r="BF670" s="29"/>
      <c r="BG670" s="29"/>
      <c r="BH670" s="29"/>
      <c r="BI670" s="29"/>
      <c r="BJ670" s="29"/>
      <c r="BK670" s="29"/>
      <c r="BL670" s="29"/>
      <c r="BM670" s="29"/>
      <c r="BN670" s="29"/>
      <c r="BO670" s="29"/>
      <c r="BP670" s="29"/>
      <c r="BQ670" s="29"/>
      <c r="BR670" s="29"/>
      <c r="BS670" s="29"/>
      <c r="BT670" s="29"/>
      <c r="BU670" s="29"/>
      <c r="BV670" s="29"/>
      <c r="BW670" s="29"/>
      <c r="BX670" s="29"/>
      <c r="BY670" s="29"/>
      <c r="BZ670" s="29"/>
      <c r="CA670" s="29"/>
      <c r="CB670" s="29"/>
      <c r="CC670" s="29"/>
      <c r="CD670" s="29"/>
      <c r="CE670" s="29"/>
      <c r="CF670" s="29"/>
      <c r="CG670" s="29"/>
      <c r="CH670" s="29"/>
      <c r="CI670" s="29"/>
      <c r="CJ670" s="29"/>
      <c r="CK670" s="29"/>
      <c r="CL670" s="29"/>
      <c r="CM670" s="29"/>
      <c r="CN670" s="29"/>
      <c r="CO670" s="29"/>
      <c r="CP670" s="29"/>
      <c r="CQ670" s="29"/>
      <c r="CR670" s="29"/>
      <c r="CS670" s="29"/>
      <c r="CT670" s="29"/>
      <c r="CU670" s="29"/>
      <c r="CV670" s="29"/>
      <c r="CW670" s="29"/>
      <c r="CX670" s="29"/>
      <c r="CY670" s="29"/>
      <c r="CZ670" s="29"/>
      <c r="DA670" s="29"/>
    </row>
    <row r="671" spans="6:105">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c r="AX671" s="29"/>
      <c r="AY671" s="29"/>
      <c r="AZ671" s="29"/>
      <c r="BA671" s="29"/>
      <c r="BB671" s="29"/>
      <c r="BC671" s="29"/>
      <c r="BD671" s="29"/>
      <c r="BE671" s="29"/>
      <c r="BF671" s="29"/>
      <c r="BG671" s="29"/>
      <c r="BH671" s="29"/>
      <c r="BI671" s="29"/>
      <c r="BJ671" s="29"/>
      <c r="BK671" s="29"/>
      <c r="BL671" s="29"/>
      <c r="BM671" s="29"/>
      <c r="BN671" s="29"/>
      <c r="BO671" s="29"/>
      <c r="BP671" s="29"/>
      <c r="BQ671" s="29"/>
      <c r="BR671" s="29"/>
      <c r="BS671" s="29"/>
      <c r="BT671" s="29"/>
      <c r="BU671" s="29"/>
      <c r="BV671" s="29"/>
      <c r="BW671" s="29"/>
      <c r="BX671" s="29"/>
      <c r="BY671" s="29"/>
      <c r="BZ671" s="29"/>
      <c r="CA671" s="29"/>
      <c r="CB671" s="29"/>
      <c r="CC671" s="29"/>
      <c r="CD671" s="29"/>
      <c r="CE671" s="29"/>
      <c r="CF671" s="29"/>
      <c r="CG671" s="29"/>
      <c r="CH671" s="29"/>
      <c r="CI671" s="29"/>
      <c r="CJ671" s="29"/>
      <c r="CK671" s="29"/>
      <c r="CL671" s="29"/>
      <c r="CM671" s="29"/>
      <c r="CN671" s="29"/>
      <c r="CO671" s="29"/>
      <c r="CP671" s="29"/>
      <c r="CQ671" s="29"/>
      <c r="CR671" s="29"/>
      <c r="CS671" s="29"/>
      <c r="CT671" s="29"/>
      <c r="CU671" s="29"/>
      <c r="CV671" s="29"/>
      <c r="CW671" s="29"/>
      <c r="CX671" s="29"/>
      <c r="CY671" s="29"/>
      <c r="CZ671" s="29"/>
      <c r="DA671" s="29"/>
    </row>
    <row r="672" spans="6:105">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c r="AX672" s="29"/>
      <c r="AY672" s="29"/>
      <c r="AZ672" s="29"/>
      <c r="BA672" s="29"/>
      <c r="BB672" s="29"/>
      <c r="BC672" s="29"/>
      <c r="BD672" s="29"/>
      <c r="BE672" s="29"/>
      <c r="BF672" s="29"/>
      <c r="BG672" s="29"/>
      <c r="BH672" s="29"/>
      <c r="BI672" s="29"/>
      <c r="BJ672" s="29"/>
      <c r="BK672" s="29"/>
      <c r="BL672" s="29"/>
      <c r="BM672" s="29"/>
      <c r="BN672" s="29"/>
      <c r="BO672" s="29"/>
      <c r="BP672" s="29"/>
      <c r="BQ672" s="29"/>
      <c r="BR672" s="29"/>
      <c r="BS672" s="29"/>
      <c r="BT672" s="29"/>
      <c r="BU672" s="29"/>
      <c r="BV672" s="29"/>
      <c r="BW672" s="29"/>
      <c r="BX672" s="29"/>
      <c r="BY672" s="29"/>
      <c r="BZ672" s="29"/>
      <c r="CA672" s="29"/>
      <c r="CB672" s="29"/>
      <c r="CC672" s="29"/>
      <c r="CD672" s="29"/>
      <c r="CE672" s="29"/>
      <c r="CF672" s="29"/>
      <c r="CG672" s="29"/>
      <c r="CH672" s="29"/>
      <c r="CI672" s="29"/>
      <c r="CJ672" s="29"/>
      <c r="CK672" s="29"/>
      <c r="CL672" s="29"/>
      <c r="CM672" s="29"/>
      <c r="CN672" s="29"/>
      <c r="CO672" s="29"/>
      <c r="CP672" s="29"/>
      <c r="CQ672" s="29"/>
      <c r="CR672" s="29"/>
      <c r="CS672" s="29"/>
      <c r="CT672" s="29"/>
      <c r="CU672" s="29"/>
      <c r="CV672" s="29"/>
      <c r="CW672" s="29"/>
      <c r="CX672" s="29"/>
      <c r="CY672" s="29"/>
      <c r="CZ672" s="29"/>
      <c r="DA672" s="29"/>
    </row>
    <row r="673" spans="6:105">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c r="AX673" s="29"/>
      <c r="AY673" s="29"/>
      <c r="AZ673" s="29"/>
      <c r="BA673" s="29"/>
      <c r="BB673" s="29"/>
      <c r="BC673" s="29"/>
      <c r="BD673" s="29"/>
      <c r="BE673" s="29"/>
      <c r="BF673" s="29"/>
      <c r="BG673" s="29"/>
      <c r="BH673" s="29"/>
      <c r="BI673" s="29"/>
      <c r="BJ673" s="29"/>
      <c r="BK673" s="29"/>
      <c r="BL673" s="29"/>
      <c r="BM673" s="29"/>
      <c r="BN673" s="29"/>
      <c r="BO673" s="29"/>
      <c r="BP673" s="29"/>
      <c r="BQ673" s="29"/>
      <c r="BR673" s="29"/>
      <c r="BS673" s="29"/>
      <c r="BT673" s="29"/>
      <c r="BU673" s="29"/>
      <c r="BV673" s="29"/>
      <c r="BW673" s="29"/>
      <c r="BX673" s="29"/>
      <c r="BY673" s="29"/>
      <c r="BZ673" s="29"/>
      <c r="CA673" s="29"/>
      <c r="CB673" s="29"/>
      <c r="CC673" s="29"/>
      <c r="CD673" s="29"/>
      <c r="CE673" s="29"/>
      <c r="CF673" s="29"/>
      <c r="CG673" s="29"/>
      <c r="CH673" s="29"/>
      <c r="CI673" s="29"/>
      <c r="CJ673" s="29"/>
      <c r="CK673" s="29"/>
      <c r="CL673" s="29"/>
      <c r="CM673" s="29"/>
      <c r="CN673" s="29"/>
      <c r="CO673" s="29"/>
      <c r="CP673" s="29"/>
      <c r="CQ673" s="29"/>
      <c r="CR673" s="29"/>
      <c r="CS673" s="29"/>
      <c r="CT673" s="29"/>
      <c r="CU673" s="29"/>
      <c r="CV673" s="29"/>
      <c r="CW673" s="29"/>
      <c r="CX673" s="29"/>
      <c r="CY673" s="29"/>
      <c r="CZ673" s="29"/>
      <c r="DA673" s="29"/>
    </row>
    <row r="674" spans="6:105">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c r="AX674" s="29"/>
      <c r="AY674" s="29"/>
      <c r="AZ674" s="29"/>
      <c r="BA674" s="29"/>
      <c r="BB674" s="29"/>
      <c r="BC674" s="29"/>
      <c r="BD674" s="29"/>
      <c r="BE674" s="29"/>
      <c r="BF674" s="29"/>
      <c r="BG674" s="29"/>
      <c r="BH674" s="29"/>
      <c r="BI674" s="29"/>
      <c r="BJ674" s="29"/>
      <c r="BK674" s="29"/>
      <c r="BL674" s="29"/>
      <c r="BM674" s="29"/>
      <c r="BN674" s="29"/>
      <c r="BO674" s="29"/>
      <c r="BP674" s="29"/>
      <c r="BQ674" s="29"/>
      <c r="BR674" s="29"/>
      <c r="BS674" s="29"/>
      <c r="BT674" s="29"/>
      <c r="BU674" s="29"/>
      <c r="BV674" s="29"/>
      <c r="BW674" s="29"/>
      <c r="BX674" s="29"/>
      <c r="BY674" s="29"/>
      <c r="BZ674" s="29"/>
      <c r="CA674" s="29"/>
      <c r="CB674" s="29"/>
      <c r="CC674" s="29"/>
      <c r="CD674" s="29"/>
      <c r="CE674" s="29"/>
      <c r="CF674" s="29"/>
      <c r="CG674" s="29"/>
      <c r="CH674" s="29"/>
      <c r="CI674" s="29"/>
      <c r="CJ674" s="29"/>
      <c r="CK674" s="29"/>
      <c r="CL674" s="29"/>
      <c r="CM674" s="29"/>
      <c r="CN674" s="29"/>
      <c r="CO674" s="29"/>
      <c r="CP674" s="29"/>
      <c r="CQ674" s="29"/>
      <c r="CR674" s="29"/>
      <c r="CS674" s="29"/>
      <c r="CT674" s="29"/>
      <c r="CU674" s="29"/>
      <c r="CV674" s="29"/>
      <c r="CW674" s="29"/>
      <c r="CX674" s="29"/>
      <c r="CY674" s="29"/>
      <c r="CZ674" s="29"/>
      <c r="DA674" s="29"/>
    </row>
    <row r="675" spans="6:105">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c r="AS675" s="29"/>
      <c r="AT675" s="29"/>
      <c r="AU675" s="29"/>
      <c r="AV675" s="29"/>
      <c r="AW675" s="29"/>
      <c r="AX675" s="29"/>
      <c r="AY675" s="29"/>
      <c r="AZ675" s="29"/>
      <c r="BA675" s="29"/>
      <c r="BB675" s="29"/>
      <c r="BC675" s="29"/>
      <c r="BD675" s="29"/>
      <c r="BE675" s="29"/>
      <c r="BF675" s="29"/>
      <c r="BG675" s="29"/>
      <c r="BH675" s="29"/>
      <c r="BI675" s="29"/>
      <c r="BJ675" s="29"/>
      <c r="BK675" s="29"/>
      <c r="BL675" s="29"/>
      <c r="BM675" s="29"/>
      <c r="BN675" s="29"/>
      <c r="BO675" s="29"/>
      <c r="BP675" s="29"/>
      <c r="BQ675" s="29"/>
      <c r="BR675" s="29"/>
      <c r="BS675" s="29"/>
      <c r="BT675" s="29"/>
      <c r="BU675" s="29"/>
      <c r="BV675" s="29"/>
      <c r="BW675" s="29"/>
      <c r="BX675" s="29"/>
      <c r="BY675" s="29"/>
      <c r="BZ675" s="29"/>
      <c r="CA675" s="29"/>
      <c r="CB675" s="29"/>
      <c r="CC675" s="29"/>
      <c r="CD675" s="29"/>
      <c r="CE675" s="29"/>
      <c r="CF675" s="29"/>
      <c r="CG675" s="29"/>
      <c r="CH675" s="29"/>
      <c r="CI675" s="29"/>
      <c r="CJ675" s="29"/>
      <c r="CK675" s="29"/>
      <c r="CL675" s="29"/>
      <c r="CM675" s="29"/>
      <c r="CN675" s="29"/>
      <c r="CO675" s="29"/>
      <c r="CP675" s="29"/>
      <c r="CQ675" s="29"/>
      <c r="CR675" s="29"/>
      <c r="CS675" s="29"/>
      <c r="CT675" s="29"/>
      <c r="CU675" s="29"/>
      <c r="CV675" s="29"/>
      <c r="CW675" s="29"/>
      <c r="CX675" s="29"/>
      <c r="CY675" s="29"/>
      <c r="CZ675" s="29"/>
      <c r="DA675" s="29"/>
    </row>
    <row r="676" spans="6:105">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c r="AS676" s="29"/>
      <c r="AT676" s="29"/>
      <c r="AU676" s="29"/>
      <c r="AV676" s="29"/>
      <c r="AW676" s="29"/>
      <c r="AX676" s="29"/>
      <c r="AY676" s="29"/>
      <c r="AZ676" s="29"/>
      <c r="BA676" s="29"/>
      <c r="BB676" s="29"/>
      <c r="BC676" s="29"/>
      <c r="BD676" s="29"/>
      <c r="BE676" s="29"/>
      <c r="BF676" s="29"/>
      <c r="BG676" s="29"/>
      <c r="BH676" s="29"/>
      <c r="BI676" s="29"/>
      <c r="BJ676" s="29"/>
      <c r="BK676" s="29"/>
      <c r="BL676" s="29"/>
      <c r="BM676" s="29"/>
      <c r="BN676" s="29"/>
      <c r="BO676" s="29"/>
      <c r="BP676" s="29"/>
      <c r="BQ676" s="29"/>
      <c r="BR676" s="29"/>
      <c r="BS676" s="29"/>
      <c r="BT676" s="29"/>
      <c r="BU676" s="29"/>
      <c r="BV676" s="29"/>
      <c r="BW676" s="29"/>
      <c r="BX676" s="29"/>
      <c r="BY676" s="29"/>
      <c r="BZ676" s="29"/>
      <c r="CA676" s="29"/>
      <c r="CB676" s="29"/>
      <c r="CC676" s="29"/>
      <c r="CD676" s="29"/>
      <c r="CE676" s="29"/>
      <c r="CF676" s="29"/>
      <c r="CG676" s="29"/>
      <c r="CH676" s="29"/>
      <c r="CI676" s="29"/>
      <c r="CJ676" s="29"/>
      <c r="CK676" s="29"/>
      <c r="CL676" s="29"/>
      <c r="CM676" s="29"/>
      <c r="CN676" s="29"/>
      <c r="CO676" s="29"/>
      <c r="CP676" s="29"/>
      <c r="CQ676" s="29"/>
      <c r="CR676" s="29"/>
      <c r="CS676" s="29"/>
      <c r="CT676" s="29"/>
      <c r="CU676" s="29"/>
      <c r="CV676" s="29"/>
      <c r="CW676" s="29"/>
      <c r="CX676" s="29"/>
      <c r="CY676" s="29"/>
      <c r="CZ676" s="29"/>
      <c r="DA676" s="29"/>
    </row>
    <row r="677" spans="6:105">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c r="AS677" s="29"/>
      <c r="AT677" s="29"/>
      <c r="AU677" s="29"/>
      <c r="AV677" s="29"/>
      <c r="AW677" s="29"/>
      <c r="AX677" s="29"/>
      <c r="AY677" s="29"/>
      <c r="AZ677" s="29"/>
      <c r="BA677" s="29"/>
      <c r="BB677" s="29"/>
      <c r="BC677" s="29"/>
      <c r="BD677" s="29"/>
      <c r="BE677" s="29"/>
      <c r="BF677" s="29"/>
      <c r="BG677" s="29"/>
      <c r="BH677" s="29"/>
      <c r="BI677" s="29"/>
      <c r="BJ677" s="29"/>
      <c r="BK677" s="29"/>
      <c r="BL677" s="29"/>
      <c r="BM677" s="29"/>
      <c r="BN677" s="29"/>
      <c r="BO677" s="29"/>
      <c r="BP677" s="29"/>
      <c r="BQ677" s="29"/>
      <c r="BR677" s="29"/>
      <c r="BS677" s="29"/>
      <c r="BT677" s="29"/>
      <c r="BU677" s="29"/>
      <c r="BV677" s="29"/>
      <c r="BW677" s="29"/>
      <c r="BX677" s="29"/>
      <c r="BY677" s="29"/>
      <c r="BZ677" s="29"/>
      <c r="CA677" s="29"/>
      <c r="CB677" s="29"/>
      <c r="CC677" s="29"/>
      <c r="CD677" s="29"/>
      <c r="CE677" s="29"/>
      <c r="CF677" s="29"/>
      <c r="CG677" s="29"/>
      <c r="CH677" s="29"/>
      <c r="CI677" s="29"/>
      <c r="CJ677" s="29"/>
      <c r="CK677" s="29"/>
      <c r="CL677" s="29"/>
      <c r="CM677" s="29"/>
      <c r="CN677" s="29"/>
      <c r="CO677" s="29"/>
      <c r="CP677" s="29"/>
      <c r="CQ677" s="29"/>
      <c r="CR677" s="29"/>
      <c r="CS677" s="29"/>
      <c r="CT677" s="29"/>
      <c r="CU677" s="29"/>
      <c r="CV677" s="29"/>
      <c r="CW677" s="29"/>
      <c r="CX677" s="29"/>
      <c r="CY677" s="29"/>
      <c r="CZ677" s="29"/>
      <c r="DA677" s="29"/>
    </row>
    <row r="678" spans="6:105">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c r="AS678" s="29"/>
      <c r="AT678" s="29"/>
      <c r="AU678" s="29"/>
      <c r="AV678" s="29"/>
      <c r="AW678" s="29"/>
      <c r="AX678" s="29"/>
      <c r="AY678" s="29"/>
      <c r="AZ678" s="29"/>
      <c r="BA678" s="29"/>
      <c r="BB678" s="29"/>
      <c r="BC678" s="29"/>
      <c r="BD678" s="29"/>
      <c r="BE678" s="29"/>
      <c r="BF678" s="29"/>
      <c r="BG678" s="29"/>
      <c r="BH678" s="29"/>
      <c r="BI678" s="29"/>
      <c r="BJ678" s="29"/>
      <c r="BK678" s="29"/>
      <c r="BL678" s="29"/>
      <c r="BM678" s="29"/>
      <c r="BN678" s="29"/>
      <c r="BO678" s="29"/>
      <c r="BP678" s="29"/>
      <c r="BQ678" s="29"/>
      <c r="BR678" s="29"/>
      <c r="BS678" s="29"/>
      <c r="BT678" s="29"/>
      <c r="BU678" s="29"/>
      <c r="BV678" s="29"/>
      <c r="BW678" s="29"/>
      <c r="BX678" s="29"/>
      <c r="BY678" s="29"/>
      <c r="BZ678" s="29"/>
      <c r="CA678" s="29"/>
      <c r="CB678" s="29"/>
      <c r="CC678" s="29"/>
      <c r="CD678" s="29"/>
      <c r="CE678" s="29"/>
      <c r="CF678" s="29"/>
      <c r="CG678" s="29"/>
      <c r="CH678" s="29"/>
      <c r="CI678" s="29"/>
      <c r="CJ678" s="29"/>
      <c r="CK678" s="29"/>
      <c r="CL678" s="29"/>
      <c r="CM678" s="29"/>
      <c r="CN678" s="29"/>
      <c r="CO678" s="29"/>
      <c r="CP678" s="29"/>
      <c r="CQ678" s="29"/>
      <c r="CR678" s="29"/>
      <c r="CS678" s="29"/>
      <c r="CT678" s="29"/>
      <c r="CU678" s="29"/>
      <c r="CV678" s="29"/>
      <c r="CW678" s="29"/>
      <c r="CX678" s="29"/>
      <c r="CY678" s="29"/>
      <c r="CZ678" s="29"/>
      <c r="DA678" s="29"/>
    </row>
    <row r="679" spans="6:105">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c r="AS679" s="29"/>
      <c r="AT679" s="29"/>
      <c r="AU679" s="29"/>
      <c r="AV679" s="29"/>
      <c r="AW679" s="29"/>
      <c r="AX679" s="29"/>
      <c r="AY679" s="29"/>
      <c r="AZ679" s="29"/>
      <c r="BA679" s="29"/>
      <c r="BB679" s="29"/>
      <c r="BC679" s="29"/>
      <c r="BD679" s="29"/>
      <c r="BE679" s="29"/>
      <c r="BF679" s="29"/>
      <c r="BG679" s="29"/>
      <c r="BH679" s="29"/>
      <c r="BI679" s="29"/>
      <c r="BJ679" s="29"/>
      <c r="BK679" s="29"/>
      <c r="BL679" s="29"/>
      <c r="BM679" s="29"/>
      <c r="BN679" s="29"/>
      <c r="BO679" s="29"/>
      <c r="BP679" s="29"/>
      <c r="BQ679" s="29"/>
      <c r="BR679" s="29"/>
      <c r="BS679" s="29"/>
      <c r="BT679" s="29"/>
      <c r="BU679" s="29"/>
      <c r="BV679" s="29"/>
      <c r="BW679" s="29"/>
      <c r="BX679" s="29"/>
      <c r="BY679" s="29"/>
      <c r="BZ679" s="29"/>
      <c r="CA679" s="29"/>
      <c r="CB679" s="29"/>
      <c r="CC679" s="29"/>
      <c r="CD679" s="29"/>
      <c r="CE679" s="29"/>
      <c r="CF679" s="29"/>
      <c r="CG679" s="29"/>
      <c r="CH679" s="29"/>
      <c r="CI679" s="29"/>
      <c r="CJ679" s="29"/>
      <c r="CK679" s="29"/>
      <c r="CL679" s="29"/>
      <c r="CM679" s="29"/>
      <c r="CN679" s="29"/>
      <c r="CO679" s="29"/>
      <c r="CP679" s="29"/>
      <c r="CQ679" s="29"/>
      <c r="CR679" s="29"/>
      <c r="CS679" s="29"/>
      <c r="CT679" s="29"/>
      <c r="CU679" s="29"/>
      <c r="CV679" s="29"/>
      <c r="CW679" s="29"/>
      <c r="CX679" s="29"/>
      <c r="CY679" s="29"/>
      <c r="CZ679" s="29"/>
      <c r="DA679" s="29"/>
    </row>
    <row r="680" spans="6:105">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c r="AS680" s="29"/>
      <c r="AT680" s="29"/>
      <c r="AU680" s="29"/>
      <c r="AV680" s="29"/>
      <c r="AW680" s="29"/>
      <c r="AX680" s="29"/>
      <c r="AY680" s="29"/>
      <c r="AZ680" s="29"/>
      <c r="BA680" s="29"/>
      <c r="BB680" s="29"/>
      <c r="BC680" s="29"/>
      <c r="BD680" s="29"/>
      <c r="BE680" s="29"/>
      <c r="BF680" s="29"/>
      <c r="BG680" s="29"/>
      <c r="BH680" s="29"/>
      <c r="BI680" s="29"/>
      <c r="BJ680" s="29"/>
      <c r="BK680" s="29"/>
      <c r="BL680" s="29"/>
      <c r="BM680" s="29"/>
      <c r="BN680" s="29"/>
      <c r="BO680" s="29"/>
      <c r="BP680" s="29"/>
      <c r="BQ680" s="29"/>
      <c r="BR680" s="29"/>
      <c r="BS680" s="29"/>
      <c r="BT680" s="29"/>
      <c r="BU680" s="29"/>
      <c r="BV680" s="29"/>
      <c r="BW680" s="29"/>
      <c r="BX680" s="29"/>
      <c r="BY680" s="29"/>
      <c r="BZ680" s="29"/>
      <c r="CA680" s="29"/>
      <c r="CB680" s="29"/>
      <c r="CC680" s="29"/>
      <c r="CD680" s="29"/>
      <c r="CE680" s="29"/>
      <c r="CF680" s="29"/>
      <c r="CG680" s="29"/>
      <c r="CH680" s="29"/>
      <c r="CI680" s="29"/>
      <c r="CJ680" s="29"/>
      <c r="CK680" s="29"/>
      <c r="CL680" s="29"/>
      <c r="CM680" s="29"/>
      <c r="CN680" s="29"/>
      <c r="CO680" s="29"/>
      <c r="CP680" s="29"/>
      <c r="CQ680" s="29"/>
      <c r="CR680" s="29"/>
      <c r="CS680" s="29"/>
      <c r="CT680" s="29"/>
      <c r="CU680" s="29"/>
      <c r="CV680" s="29"/>
      <c r="CW680" s="29"/>
      <c r="CX680" s="29"/>
      <c r="CY680" s="29"/>
      <c r="CZ680" s="29"/>
      <c r="DA680" s="29"/>
    </row>
    <row r="681" spans="6:105">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c r="AS681" s="29"/>
      <c r="AT681" s="29"/>
      <c r="AU681" s="29"/>
      <c r="AV681" s="29"/>
      <c r="AW681" s="29"/>
      <c r="AX681" s="29"/>
      <c r="AY681" s="29"/>
      <c r="AZ681" s="29"/>
      <c r="BA681" s="29"/>
      <c r="BB681" s="29"/>
      <c r="BC681" s="29"/>
      <c r="BD681" s="29"/>
      <c r="BE681" s="29"/>
      <c r="BF681" s="29"/>
      <c r="BG681" s="29"/>
      <c r="BH681" s="29"/>
      <c r="BI681" s="29"/>
      <c r="BJ681" s="29"/>
      <c r="BK681" s="29"/>
      <c r="BL681" s="29"/>
      <c r="BM681" s="29"/>
      <c r="BN681" s="29"/>
      <c r="BO681" s="29"/>
      <c r="BP681" s="29"/>
      <c r="BQ681" s="29"/>
      <c r="BR681" s="29"/>
      <c r="BS681" s="29"/>
      <c r="BT681" s="29"/>
      <c r="BU681" s="29"/>
      <c r="BV681" s="29"/>
      <c r="BW681" s="29"/>
      <c r="BX681" s="29"/>
      <c r="BY681" s="29"/>
      <c r="BZ681" s="29"/>
      <c r="CA681" s="29"/>
      <c r="CB681" s="29"/>
      <c r="CC681" s="29"/>
      <c r="CD681" s="29"/>
      <c r="CE681" s="29"/>
      <c r="CF681" s="29"/>
      <c r="CG681" s="29"/>
      <c r="CH681" s="29"/>
      <c r="CI681" s="29"/>
      <c r="CJ681" s="29"/>
      <c r="CK681" s="29"/>
      <c r="CL681" s="29"/>
      <c r="CM681" s="29"/>
      <c r="CN681" s="29"/>
      <c r="CO681" s="29"/>
      <c r="CP681" s="29"/>
      <c r="CQ681" s="29"/>
      <c r="CR681" s="29"/>
      <c r="CS681" s="29"/>
      <c r="CT681" s="29"/>
      <c r="CU681" s="29"/>
      <c r="CV681" s="29"/>
      <c r="CW681" s="29"/>
      <c r="CX681" s="29"/>
      <c r="CY681" s="29"/>
      <c r="CZ681" s="29"/>
      <c r="DA681" s="29"/>
    </row>
    <row r="682" spans="6:105">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c r="AS682" s="29"/>
      <c r="AT682" s="29"/>
      <c r="AU682" s="29"/>
      <c r="AV682" s="29"/>
      <c r="AW682" s="29"/>
      <c r="AX682" s="29"/>
      <c r="AY682" s="29"/>
      <c r="AZ682" s="29"/>
      <c r="BA682" s="29"/>
      <c r="BB682" s="29"/>
      <c r="BC682" s="29"/>
      <c r="BD682" s="29"/>
      <c r="BE682" s="29"/>
      <c r="BF682" s="29"/>
      <c r="BG682" s="29"/>
      <c r="BH682" s="29"/>
      <c r="BI682" s="29"/>
      <c r="BJ682" s="29"/>
      <c r="BK682" s="29"/>
      <c r="BL682" s="29"/>
      <c r="BM682" s="29"/>
      <c r="BN682" s="29"/>
      <c r="BO682" s="29"/>
      <c r="BP682" s="29"/>
      <c r="BQ682" s="29"/>
      <c r="BR682" s="29"/>
      <c r="BS682" s="29"/>
      <c r="BT682" s="29"/>
      <c r="BU682" s="29"/>
      <c r="BV682" s="29"/>
      <c r="BW682" s="29"/>
      <c r="BX682" s="29"/>
      <c r="BY682" s="29"/>
      <c r="BZ682" s="29"/>
      <c r="CA682" s="29"/>
      <c r="CB682" s="29"/>
      <c r="CC682" s="29"/>
      <c r="CD682" s="29"/>
      <c r="CE682" s="29"/>
      <c r="CF682" s="29"/>
      <c r="CG682" s="29"/>
      <c r="CH682" s="29"/>
      <c r="CI682" s="29"/>
      <c r="CJ682" s="29"/>
      <c r="CK682" s="29"/>
      <c r="CL682" s="29"/>
      <c r="CM682" s="29"/>
      <c r="CN682" s="29"/>
      <c r="CO682" s="29"/>
      <c r="CP682" s="29"/>
      <c r="CQ682" s="29"/>
      <c r="CR682" s="29"/>
      <c r="CS682" s="29"/>
      <c r="CT682" s="29"/>
      <c r="CU682" s="29"/>
      <c r="CV682" s="29"/>
      <c r="CW682" s="29"/>
      <c r="CX682" s="29"/>
      <c r="CY682" s="29"/>
      <c r="CZ682" s="29"/>
      <c r="DA682" s="29"/>
    </row>
    <row r="683" spans="6:105">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c r="AS683" s="29"/>
      <c r="AT683" s="29"/>
      <c r="AU683" s="29"/>
      <c r="AV683" s="29"/>
      <c r="AW683" s="29"/>
      <c r="AX683" s="29"/>
      <c r="AY683" s="29"/>
      <c r="AZ683" s="29"/>
      <c r="BA683" s="29"/>
      <c r="BB683" s="29"/>
      <c r="BC683" s="29"/>
      <c r="BD683" s="29"/>
      <c r="BE683" s="29"/>
      <c r="BF683" s="29"/>
      <c r="BG683" s="29"/>
      <c r="BH683" s="29"/>
      <c r="BI683" s="29"/>
      <c r="BJ683" s="29"/>
      <c r="BK683" s="29"/>
      <c r="BL683" s="29"/>
      <c r="BM683" s="29"/>
      <c r="BN683" s="29"/>
      <c r="BO683" s="29"/>
      <c r="BP683" s="29"/>
      <c r="BQ683" s="29"/>
      <c r="BR683" s="29"/>
      <c r="BS683" s="29"/>
      <c r="BT683" s="29"/>
      <c r="BU683" s="29"/>
      <c r="BV683" s="29"/>
      <c r="BW683" s="29"/>
      <c r="BX683" s="29"/>
      <c r="BY683" s="29"/>
      <c r="BZ683" s="29"/>
      <c r="CA683" s="29"/>
      <c r="CB683" s="29"/>
      <c r="CC683" s="29"/>
      <c r="CD683" s="29"/>
      <c r="CE683" s="29"/>
      <c r="CF683" s="29"/>
      <c r="CG683" s="29"/>
      <c r="CH683" s="29"/>
      <c r="CI683" s="29"/>
      <c r="CJ683" s="29"/>
      <c r="CK683" s="29"/>
      <c r="CL683" s="29"/>
      <c r="CM683" s="29"/>
      <c r="CN683" s="29"/>
      <c r="CO683" s="29"/>
      <c r="CP683" s="29"/>
      <c r="CQ683" s="29"/>
      <c r="CR683" s="29"/>
      <c r="CS683" s="29"/>
      <c r="CT683" s="29"/>
      <c r="CU683" s="29"/>
      <c r="CV683" s="29"/>
      <c r="CW683" s="29"/>
      <c r="CX683" s="29"/>
      <c r="CY683" s="29"/>
      <c r="CZ683" s="29"/>
      <c r="DA683" s="29"/>
    </row>
    <row r="684" spans="6:105">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c r="AS684" s="29"/>
      <c r="AT684" s="29"/>
      <c r="AU684" s="29"/>
      <c r="AV684" s="29"/>
      <c r="AW684" s="29"/>
      <c r="AX684" s="29"/>
      <c r="AY684" s="29"/>
      <c r="AZ684" s="29"/>
      <c r="BA684" s="29"/>
      <c r="BB684" s="29"/>
      <c r="BC684" s="29"/>
      <c r="BD684" s="29"/>
      <c r="BE684" s="29"/>
      <c r="BF684" s="29"/>
      <c r="BG684" s="29"/>
      <c r="BH684" s="29"/>
      <c r="BI684" s="29"/>
      <c r="BJ684" s="29"/>
      <c r="BK684" s="29"/>
      <c r="BL684" s="29"/>
      <c r="BM684" s="29"/>
      <c r="BN684" s="29"/>
      <c r="BO684" s="29"/>
      <c r="BP684" s="29"/>
      <c r="BQ684" s="29"/>
      <c r="BR684" s="29"/>
      <c r="BS684" s="29"/>
      <c r="BT684" s="29"/>
      <c r="BU684" s="29"/>
      <c r="BV684" s="29"/>
      <c r="BW684" s="29"/>
      <c r="BX684" s="29"/>
      <c r="BY684" s="29"/>
      <c r="BZ684" s="29"/>
      <c r="CA684" s="29"/>
      <c r="CB684" s="29"/>
      <c r="CC684" s="29"/>
      <c r="CD684" s="29"/>
      <c r="CE684" s="29"/>
      <c r="CF684" s="29"/>
      <c r="CG684" s="29"/>
      <c r="CH684" s="29"/>
      <c r="CI684" s="29"/>
      <c r="CJ684" s="29"/>
      <c r="CK684" s="29"/>
      <c r="CL684" s="29"/>
      <c r="CM684" s="29"/>
      <c r="CN684" s="29"/>
      <c r="CO684" s="29"/>
      <c r="CP684" s="29"/>
      <c r="CQ684" s="29"/>
      <c r="CR684" s="29"/>
      <c r="CS684" s="29"/>
      <c r="CT684" s="29"/>
      <c r="CU684" s="29"/>
      <c r="CV684" s="29"/>
      <c r="CW684" s="29"/>
      <c r="CX684" s="29"/>
      <c r="CY684" s="29"/>
      <c r="CZ684" s="29"/>
      <c r="DA684" s="29"/>
    </row>
    <row r="685" spans="6:105">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c r="AS685" s="29"/>
      <c r="AT685" s="29"/>
      <c r="AU685" s="29"/>
      <c r="AV685" s="29"/>
      <c r="AW685" s="29"/>
      <c r="AX685" s="29"/>
      <c r="AY685" s="29"/>
      <c r="AZ685" s="29"/>
      <c r="BA685" s="29"/>
      <c r="BB685" s="29"/>
      <c r="BC685" s="29"/>
      <c r="BD685" s="29"/>
      <c r="BE685" s="29"/>
      <c r="BF685" s="29"/>
      <c r="BG685" s="29"/>
      <c r="BH685" s="29"/>
      <c r="BI685" s="29"/>
      <c r="BJ685" s="29"/>
      <c r="BK685" s="29"/>
      <c r="BL685" s="29"/>
      <c r="BM685" s="29"/>
      <c r="BN685" s="29"/>
      <c r="BO685" s="29"/>
      <c r="BP685" s="29"/>
      <c r="BQ685" s="29"/>
      <c r="BR685" s="29"/>
      <c r="BS685" s="29"/>
      <c r="BT685" s="29"/>
      <c r="BU685" s="29"/>
      <c r="BV685" s="29"/>
      <c r="BW685" s="29"/>
      <c r="BX685" s="29"/>
      <c r="BY685" s="29"/>
      <c r="BZ685" s="29"/>
      <c r="CA685" s="29"/>
      <c r="CB685" s="29"/>
      <c r="CC685" s="29"/>
      <c r="CD685" s="29"/>
      <c r="CE685" s="29"/>
      <c r="CF685" s="29"/>
      <c r="CG685" s="29"/>
      <c r="CH685" s="29"/>
      <c r="CI685" s="29"/>
      <c r="CJ685" s="29"/>
      <c r="CK685" s="29"/>
      <c r="CL685" s="29"/>
      <c r="CM685" s="29"/>
      <c r="CN685" s="29"/>
      <c r="CO685" s="29"/>
      <c r="CP685" s="29"/>
      <c r="CQ685" s="29"/>
      <c r="CR685" s="29"/>
      <c r="CS685" s="29"/>
      <c r="CT685" s="29"/>
      <c r="CU685" s="29"/>
      <c r="CV685" s="29"/>
      <c r="CW685" s="29"/>
      <c r="CX685" s="29"/>
      <c r="CY685" s="29"/>
      <c r="CZ685" s="29"/>
      <c r="DA685" s="29"/>
    </row>
    <row r="686" spans="6:105">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c r="AS686" s="29"/>
      <c r="AT686" s="29"/>
      <c r="AU686" s="29"/>
      <c r="AV686" s="29"/>
      <c r="AW686" s="29"/>
      <c r="AX686" s="29"/>
      <c r="AY686" s="29"/>
      <c r="AZ686" s="29"/>
      <c r="BA686" s="29"/>
      <c r="BB686" s="29"/>
      <c r="BC686" s="29"/>
      <c r="BD686" s="29"/>
      <c r="BE686" s="29"/>
      <c r="BF686" s="29"/>
      <c r="BG686" s="29"/>
      <c r="BH686" s="29"/>
      <c r="BI686" s="29"/>
      <c r="BJ686" s="29"/>
      <c r="BK686" s="29"/>
      <c r="BL686" s="29"/>
      <c r="BM686" s="29"/>
      <c r="BN686" s="29"/>
      <c r="BO686" s="29"/>
      <c r="BP686" s="29"/>
      <c r="BQ686" s="29"/>
      <c r="BR686" s="29"/>
      <c r="BS686" s="29"/>
      <c r="BT686" s="29"/>
      <c r="BU686" s="29"/>
      <c r="BV686" s="29"/>
      <c r="BW686" s="29"/>
      <c r="BX686" s="29"/>
      <c r="BY686" s="29"/>
      <c r="BZ686" s="29"/>
      <c r="CA686" s="29"/>
      <c r="CB686" s="29"/>
      <c r="CC686" s="29"/>
      <c r="CD686" s="29"/>
      <c r="CE686" s="29"/>
      <c r="CF686" s="29"/>
      <c r="CG686" s="29"/>
      <c r="CH686" s="29"/>
      <c r="CI686" s="29"/>
      <c r="CJ686" s="29"/>
      <c r="CK686" s="29"/>
      <c r="CL686" s="29"/>
      <c r="CM686" s="29"/>
      <c r="CN686" s="29"/>
      <c r="CO686" s="29"/>
      <c r="CP686" s="29"/>
      <c r="CQ686" s="29"/>
      <c r="CR686" s="29"/>
      <c r="CS686" s="29"/>
      <c r="CT686" s="29"/>
      <c r="CU686" s="29"/>
      <c r="CV686" s="29"/>
      <c r="CW686" s="29"/>
      <c r="CX686" s="29"/>
      <c r="CY686" s="29"/>
      <c r="CZ686" s="29"/>
      <c r="DA686" s="29"/>
    </row>
    <row r="687" spans="6:105">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c r="AS687" s="29"/>
      <c r="AT687" s="29"/>
      <c r="AU687" s="29"/>
      <c r="AV687" s="29"/>
      <c r="AW687" s="29"/>
      <c r="AX687" s="29"/>
      <c r="AY687" s="29"/>
      <c r="AZ687" s="29"/>
      <c r="BA687" s="29"/>
      <c r="BB687" s="29"/>
      <c r="BC687" s="29"/>
      <c r="BD687" s="29"/>
      <c r="BE687" s="29"/>
      <c r="BF687" s="29"/>
      <c r="BG687" s="29"/>
      <c r="BH687" s="29"/>
      <c r="BI687" s="29"/>
      <c r="BJ687" s="29"/>
      <c r="BK687" s="29"/>
      <c r="BL687" s="29"/>
      <c r="BM687" s="29"/>
      <c r="BN687" s="29"/>
      <c r="BO687" s="29"/>
      <c r="BP687" s="29"/>
      <c r="BQ687" s="29"/>
      <c r="BR687" s="29"/>
      <c r="BS687" s="29"/>
      <c r="BT687" s="29"/>
      <c r="BU687" s="29"/>
      <c r="BV687" s="29"/>
      <c r="BW687" s="29"/>
      <c r="BX687" s="29"/>
      <c r="BY687" s="29"/>
      <c r="BZ687" s="29"/>
      <c r="CA687" s="29"/>
      <c r="CB687" s="29"/>
      <c r="CC687" s="29"/>
      <c r="CD687" s="29"/>
      <c r="CE687" s="29"/>
      <c r="CF687" s="29"/>
      <c r="CG687" s="29"/>
      <c r="CH687" s="29"/>
      <c r="CI687" s="29"/>
      <c r="CJ687" s="29"/>
      <c r="CK687" s="29"/>
      <c r="CL687" s="29"/>
      <c r="CM687" s="29"/>
      <c r="CN687" s="29"/>
      <c r="CO687" s="29"/>
      <c r="CP687" s="29"/>
      <c r="CQ687" s="29"/>
      <c r="CR687" s="29"/>
      <c r="CS687" s="29"/>
      <c r="CT687" s="29"/>
      <c r="CU687" s="29"/>
      <c r="CV687" s="29"/>
      <c r="CW687" s="29"/>
      <c r="CX687" s="29"/>
      <c r="CY687" s="29"/>
      <c r="CZ687" s="29"/>
      <c r="DA687" s="29"/>
    </row>
    <row r="688" spans="6:105">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c r="AS688" s="29"/>
      <c r="AT688" s="29"/>
      <c r="AU688" s="29"/>
      <c r="AV688" s="29"/>
      <c r="AW688" s="29"/>
      <c r="AX688" s="29"/>
      <c r="AY688" s="29"/>
      <c r="AZ688" s="29"/>
      <c r="BA688" s="29"/>
      <c r="BB688" s="29"/>
      <c r="BC688" s="29"/>
      <c r="BD688" s="29"/>
      <c r="BE688" s="29"/>
      <c r="BF688" s="29"/>
      <c r="BG688" s="29"/>
      <c r="BH688" s="29"/>
      <c r="BI688" s="29"/>
      <c r="BJ688" s="29"/>
      <c r="BK688" s="29"/>
      <c r="BL688" s="29"/>
      <c r="BM688" s="29"/>
      <c r="BN688" s="29"/>
      <c r="BO688" s="29"/>
      <c r="BP688" s="29"/>
      <c r="BQ688" s="29"/>
      <c r="BR688" s="29"/>
      <c r="BS688" s="29"/>
      <c r="BT688" s="29"/>
      <c r="BU688" s="29"/>
      <c r="BV688" s="29"/>
      <c r="BW688" s="29"/>
      <c r="BX688" s="29"/>
      <c r="BY688" s="29"/>
      <c r="BZ688" s="29"/>
      <c r="CA688" s="29"/>
      <c r="CB688" s="29"/>
      <c r="CC688" s="29"/>
      <c r="CD688" s="29"/>
      <c r="CE688" s="29"/>
      <c r="CF688" s="29"/>
      <c r="CG688" s="29"/>
      <c r="CH688" s="29"/>
      <c r="CI688" s="29"/>
      <c r="CJ688" s="29"/>
      <c r="CK688" s="29"/>
      <c r="CL688" s="29"/>
      <c r="CM688" s="29"/>
      <c r="CN688" s="29"/>
      <c r="CO688" s="29"/>
      <c r="CP688" s="29"/>
      <c r="CQ688" s="29"/>
      <c r="CR688" s="29"/>
      <c r="CS688" s="29"/>
      <c r="CT688" s="29"/>
      <c r="CU688" s="29"/>
      <c r="CV688" s="29"/>
      <c r="CW688" s="29"/>
      <c r="CX688" s="29"/>
      <c r="CY688" s="29"/>
      <c r="CZ688" s="29"/>
      <c r="DA688" s="29"/>
    </row>
    <row r="689" spans="6:105">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c r="AS689" s="29"/>
      <c r="AT689" s="29"/>
      <c r="AU689" s="29"/>
      <c r="AV689" s="29"/>
      <c r="AW689" s="29"/>
      <c r="AX689" s="29"/>
      <c r="AY689" s="29"/>
      <c r="AZ689" s="29"/>
      <c r="BA689" s="29"/>
      <c r="BB689" s="29"/>
      <c r="BC689" s="29"/>
      <c r="BD689" s="29"/>
      <c r="BE689" s="29"/>
      <c r="BF689" s="29"/>
      <c r="BG689" s="29"/>
      <c r="BH689" s="29"/>
      <c r="BI689" s="29"/>
      <c r="BJ689" s="29"/>
      <c r="BK689" s="29"/>
      <c r="BL689" s="29"/>
      <c r="BM689" s="29"/>
      <c r="BN689" s="29"/>
      <c r="BO689" s="29"/>
      <c r="BP689" s="29"/>
      <c r="BQ689" s="29"/>
      <c r="BR689" s="29"/>
      <c r="BS689" s="29"/>
      <c r="BT689" s="29"/>
      <c r="BU689" s="29"/>
      <c r="BV689" s="29"/>
      <c r="BW689" s="29"/>
      <c r="BX689" s="29"/>
      <c r="BY689" s="29"/>
      <c r="BZ689" s="29"/>
      <c r="CA689" s="29"/>
      <c r="CB689" s="29"/>
      <c r="CC689" s="29"/>
      <c r="CD689" s="29"/>
      <c r="CE689" s="29"/>
      <c r="CF689" s="29"/>
      <c r="CG689" s="29"/>
      <c r="CH689" s="29"/>
      <c r="CI689" s="29"/>
      <c r="CJ689" s="29"/>
      <c r="CK689" s="29"/>
      <c r="CL689" s="29"/>
      <c r="CM689" s="29"/>
      <c r="CN689" s="29"/>
      <c r="CO689" s="29"/>
      <c r="CP689" s="29"/>
      <c r="CQ689" s="29"/>
      <c r="CR689" s="29"/>
      <c r="CS689" s="29"/>
      <c r="CT689" s="29"/>
      <c r="CU689" s="29"/>
      <c r="CV689" s="29"/>
      <c r="CW689" s="29"/>
      <c r="CX689" s="29"/>
      <c r="CY689" s="29"/>
      <c r="CZ689" s="29"/>
      <c r="DA689" s="29"/>
    </row>
    <row r="690" spans="6:105">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c r="AS690" s="29"/>
      <c r="AT690" s="29"/>
      <c r="AU690" s="29"/>
      <c r="AV690" s="29"/>
      <c r="AW690" s="29"/>
      <c r="AX690" s="29"/>
      <c r="AY690" s="29"/>
      <c r="AZ690" s="29"/>
      <c r="BA690" s="29"/>
      <c r="BB690" s="29"/>
      <c r="BC690" s="29"/>
      <c r="BD690" s="29"/>
      <c r="BE690" s="29"/>
      <c r="BF690" s="29"/>
      <c r="BG690" s="29"/>
      <c r="BH690" s="29"/>
      <c r="BI690" s="29"/>
      <c r="BJ690" s="29"/>
      <c r="BK690" s="29"/>
      <c r="BL690" s="29"/>
      <c r="BM690" s="29"/>
      <c r="BN690" s="29"/>
      <c r="BO690" s="29"/>
      <c r="BP690" s="29"/>
      <c r="BQ690" s="29"/>
      <c r="BR690" s="29"/>
      <c r="BS690" s="29"/>
      <c r="BT690" s="29"/>
      <c r="BU690" s="29"/>
      <c r="BV690" s="29"/>
      <c r="BW690" s="29"/>
      <c r="BX690" s="29"/>
      <c r="BY690" s="29"/>
      <c r="BZ690" s="29"/>
      <c r="CA690" s="29"/>
      <c r="CB690" s="29"/>
      <c r="CC690" s="29"/>
      <c r="CD690" s="29"/>
      <c r="CE690" s="29"/>
      <c r="CF690" s="29"/>
      <c r="CG690" s="29"/>
      <c r="CH690" s="29"/>
      <c r="CI690" s="29"/>
      <c r="CJ690" s="29"/>
      <c r="CK690" s="29"/>
      <c r="CL690" s="29"/>
      <c r="CM690" s="29"/>
      <c r="CN690" s="29"/>
      <c r="CO690" s="29"/>
      <c r="CP690" s="29"/>
      <c r="CQ690" s="29"/>
      <c r="CR690" s="29"/>
      <c r="CS690" s="29"/>
      <c r="CT690" s="29"/>
      <c r="CU690" s="29"/>
      <c r="CV690" s="29"/>
      <c r="CW690" s="29"/>
      <c r="CX690" s="29"/>
      <c r="CY690" s="29"/>
      <c r="CZ690" s="29"/>
      <c r="DA690" s="29"/>
    </row>
    <row r="691" spans="6:105">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c r="AS691" s="29"/>
      <c r="AT691" s="29"/>
      <c r="AU691" s="29"/>
      <c r="AV691" s="29"/>
      <c r="AW691" s="29"/>
      <c r="AX691" s="29"/>
      <c r="AY691" s="29"/>
      <c r="AZ691" s="29"/>
      <c r="BA691" s="29"/>
      <c r="BB691" s="29"/>
      <c r="BC691" s="29"/>
      <c r="BD691" s="29"/>
      <c r="BE691" s="29"/>
      <c r="BF691" s="29"/>
      <c r="BG691" s="29"/>
      <c r="BH691" s="29"/>
      <c r="BI691" s="29"/>
      <c r="BJ691" s="29"/>
      <c r="BK691" s="29"/>
      <c r="BL691" s="29"/>
      <c r="BM691" s="29"/>
      <c r="BN691" s="29"/>
      <c r="BO691" s="29"/>
      <c r="BP691" s="29"/>
      <c r="BQ691" s="29"/>
      <c r="BR691" s="29"/>
      <c r="BS691" s="29"/>
      <c r="BT691" s="29"/>
      <c r="BU691" s="29"/>
      <c r="BV691" s="29"/>
      <c r="BW691" s="29"/>
      <c r="BX691" s="29"/>
      <c r="BY691" s="29"/>
      <c r="BZ691" s="29"/>
      <c r="CA691" s="29"/>
      <c r="CB691" s="29"/>
      <c r="CC691" s="29"/>
      <c r="CD691" s="29"/>
      <c r="CE691" s="29"/>
      <c r="CF691" s="29"/>
      <c r="CG691" s="29"/>
      <c r="CH691" s="29"/>
      <c r="CI691" s="29"/>
      <c r="CJ691" s="29"/>
      <c r="CK691" s="29"/>
      <c r="CL691" s="29"/>
      <c r="CM691" s="29"/>
      <c r="CN691" s="29"/>
      <c r="CO691" s="29"/>
      <c r="CP691" s="29"/>
      <c r="CQ691" s="29"/>
      <c r="CR691" s="29"/>
      <c r="CS691" s="29"/>
      <c r="CT691" s="29"/>
      <c r="CU691" s="29"/>
      <c r="CV691" s="29"/>
      <c r="CW691" s="29"/>
      <c r="CX691" s="29"/>
      <c r="CY691" s="29"/>
      <c r="CZ691" s="29"/>
      <c r="DA691" s="29"/>
    </row>
    <row r="692" spans="6:105">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c r="AS692" s="29"/>
      <c r="AT692" s="29"/>
      <c r="AU692" s="29"/>
      <c r="AV692" s="29"/>
      <c r="AW692" s="29"/>
      <c r="AX692" s="29"/>
      <c r="AY692" s="29"/>
      <c r="AZ692" s="29"/>
      <c r="BA692" s="29"/>
      <c r="BB692" s="29"/>
      <c r="BC692" s="29"/>
      <c r="BD692" s="29"/>
      <c r="BE692" s="29"/>
      <c r="BF692" s="29"/>
      <c r="BG692" s="29"/>
      <c r="BH692" s="29"/>
      <c r="BI692" s="29"/>
      <c r="BJ692" s="29"/>
      <c r="BK692" s="29"/>
      <c r="BL692" s="29"/>
      <c r="BM692" s="29"/>
      <c r="BN692" s="29"/>
      <c r="BO692" s="29"/>
      <c r="BP692" s="29"/>
      <c r="BQ692" s="29"/>
      <c r="BR692" s="29"/>
      <c r="BS692" s="29"/>
      <c r="BT692" s="29"/>
      <c r="BU692" s="29"/>
      <c r="BV692" s="29"/>
      <c r="BW692" s="29"/>
      <c r="BX692" s="29"/>
      <c r="BY692" s="29"/>
      <c r="BZ692" s="29"/>
      <c r="CA692" s="29"/>
      <c r="CB692" s="29"/>
      <c r="CC692" s="29"/>
      <c r="CD692" s="29"/>
      <c r="CE692" s="29"/>
      <c r="CF692" s="29"/>
      <c r="CG692" s="29"/>
      <c r="CH692" s="29"/>
      <c r="CI692" s="29"/>
      <c r="CJ692" s="29"/>
      <c r="CK692" s="29"/>
      <c r="CL692" s="29"/>
      <c r="CM692" s="29"/>
      <c r="CN692" s="29"/>
      <c r="CO692" s="29"/>
      <c r="CP692" s="29"/>
      <c r="CQ692" s="29"/>
      <c r="CR692" s="29"/>
      <c r="CS692" s="29"/>
      <c r="CT692" s="29"/>
      <c r="CU692" s="29"/>
      <c r="CV692" s="29"/>
      <c r="CW692" s="29"/>
      <c r="CX692" s="29"/>
      <c r="CY692" s="29"/>
      <c r="CZ692" s="29"/>
      <c r="DA692" s="29"/>
    </row>
    <row r="693" spans="6:105">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c r="AS693" s="29"/>
      <c r="AT693" s="29"/>
      <c r="AU693" s="29"/>
      <c r="AV693" s="29"/>
      <c r="AW693" s="29"/>
      <c r="AX693" s="29"/>
      <c r="AY693" s="29"/>
      <c r="AZ693" s="29"/>
      <c r="BA693" s="29"/>
      <c r="BB693" s="29"/>
      <c r="BC693" s="29"/>
      <c r="BD693" s="29"/>
      <c r="BE693" s="29"/>
      <c r="BF693" s="29"/>
      <c r="BG693" s="29"/>
      <c r="BH693" s="29"/>
      <c r="BI693" s="29"/>
      <c r="BJ693" s="29"/>
      <c r="BK693" s="29"/>
      <c r="BL693" s="29"/>
      <c r="BM693" s="29"/>
      <c r="BN693" s="29"/>
      <c r="BO693" s="29"/>
      <c r="BP693" s="29"/>
      <c r="BQ693" s="29"/>
      <c r="BR693" s="29"/>
      <c r="BS693" s="29"/>
      <c r="BT693" s="29"/>
      <c r="BU693" s="29"/>
      <c r="BV693" s="29"/>
      <c r="BW693" s="29"/>
      <c r="BX693" s="29"/>
      <c r="BY693" s="29"/>
      <c r="BZ693" s="29"/>
      <c r="CA693" s="29"/>
      <c r="CB693" s="29"/>
      <c r="CC693" s="29"/>
      <c r="CD693" s="29"/>
      <c r="CE693" s="29"/>
      <c r="CF693" s="29"/>
      <c r="CG693" s="29"/>
      <c r="CH693" s="29"/>
      <c r="CI693" s="29"/>
      <c r="CJ693" s="29"/>
      <c r="CK693" s="29"/>
      <c r="CL693" s="29"/>
      <c r="CM693" s="29"/>
      <c r="CN693" s="29"/>
      <c r="CO693" s="29"/>
      <c r="CP693" s="29"/>
      <c r="CQ693" s="29"/>
      <c r="CR693" s="29"/>
      <c r="CS693" s="29"/>
      <c r="CT693" s="29"/>
      <c r="CU693" s="29"/>
      <c r="CV693" s="29"/>
      <c r="CW693" s="29"/>
      <c r="CX693" s="29"/>
      <c r="CY693" s="29"/>
      <c r="CZ693" s="29"/>
      <c r="DA693" s="29"/>
    </row>
    <row r="694" spans="6:105">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c r="AS694" s="29"/>
      <c r="AT694" s="29"/>
      <c r="AU694" s="29"/>
      <c r="AV694" s="29"/>
      <c r="AW694" s="29"/>
      <c r="AX694" s="29"/>
      <c r="AY694" s="29"/>
      <c r="AZ694" s="29"/>
      <c r="BA694" s="29"/>
      <c r="BB694" s="29"/>
      <c r="BC694" s="29"/>
      <c r="BD694" s="29"/>
      <c r="BE694" s="29"/>
      <c r="BF694" s="29"/>
      <c r="BG694" s="29"/>
      <c r="BH694" s="29"/>
      <c r="BI694" s="29"/>
      <c r="BJ694" s="29"/>
      <c r="BK694" s="29"/>
      <c r="BL694" s="29"/>
      <c r="BM694" s="29"/>
      <c r="BN694" s="29"/>
      <c r="BO694" s="29"/>
      <c r="BP694" s="29"/>
      <c r="BQ694" s="29"/>
      <c r="BR694" s="29"/>
      <c r="BS694" s="29"/>
      <c r="BT694" s="29"/>
      <c r="BU694" s="29"/>
      <c r="BV694" s="29"/>
      <c r="BW694" s="29"/>
      <c r="BX694" s="29"/>
      <c r="BY694" s="29"/>
      <c r="BZ694" s="29"/>
      <c r="CA694" s="29"/>
      <c r="CB694" s="29"/>
      <c r="CC694" s="29"/>
      <c r="CD694" s="29"/>
      <c r="CE694" s="29"/>
      <c r="CF694" s="29"/>
      <c r="CG694" s="29"/>
      <c r="CH694" s="29"/>
      <c r="CI694" s="29"/>
      <c r="CJ694" s="29"/>
      <c r="CK694" s="29"/>
      <c r="CL694" s="29"/>
      <c r="CM694" s="29"/>
      <c r="CN694" s="29"/>
      <c r="CO694" s="29"/>
      <c r="CP694" s="29"/>
      <c r="CQ694" s="29"/>
      <c r="CR694" s="29"/>
      <c r="CS694" s="29"/>
      <c r="CT694" s="29"/>
      <c r="CU694" s="29"/>
      <c r="CV694" s="29"/>
      <c r="CW694" s="29"/>
      <c r="CX694" s="29"/>
      <c r="CY694" s="29"/>
      <c r="CZ694" s="29"/>
      <c r="DA694" s="29"/>
    </row>
    <row r="695" spans="6:105">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c r="AS695" s="29"/>
      <c r="AT695" s="29"/>
      <c r="AU695" s="29"/>
      <c r="AV695" s="29"/>
      <c r="AW695" s="29"/>
      <c r="AX695" s="29"/>
      <c r="AY695" s="29"/>
      <c r="AZ695" s="29"/>
      <c r="BA695" s="29"/>
      <c r="BB695" s="29"/>
      <c r="BC695" s="29"/>
      <c r="BD695" s="29"/>
      <c r="BE695" s="29"/>
      <c r="BF695" s="29"/>
      <c r="BG695" s="29"/>
      <c r="BH695" s="29"/>
      <c r="BI695" s="29"/>
      <c r="BJ695" s="29"/>
      <c r="BK695" s="29"/>
      <c r="BL695" s="29"/>
      <c r="BM695" s="29"/>
      <c r="BN695" s="29"/>
      <c r="BO695" s="29"/>
      <c r="BP695" s="29"/>
      <c r="BQ695" s="29"/>
      <c r="BR695" s="29"/>
      <c r="BS695" s="29"/>
      <c r="BT695" s="29"/>
      <c r="BU695" s="29"/>
      <c r="BV695" s="29"/>
      <c r="BW695" s="29"/>
      <c r="BX695" s="29"/>
      <c r="BY695" s="29"/>
      <c r="BZ695" s="29"/>
      <c r="CA695" s="29"/>
      <c r="CB695" s="29"/>
      <c r="CC695" s="29"/>
      <c r="CD695" s="29"/>
      <c r="CE695" s="29"/>
      <c r="CF695" s="29"/>
      <c r="CG695" s="29"/>
      <c r="CH695" s="29"/>
      <c r="CI695" s="29"/>
      <c r="CJ695" s="29"/>
      <c r="CK695" s="29"/>
      <c r="CL695" s="29"/>
      <c r="CM695" s="29"/>
      <c r="CN695" s="29"/>
      <c r="CO695" s="29"/>
      <c r="CP695" s="29"/>
      <c r="CQ695" s="29"/>
      <c r="CR695" s="29"/>
      <c r="CS695" s="29"/>
      <c r="CT695" s="29"/>
      <c r="CU695" s="29"/>
      <c r="CV695" s="29"/>
      <c r="CW695" s="29"/>
      <c r="CX695" s="29"/>
      <c r="CY695" s="29"/>
      <c r="CZ695" s="29"/>
      <c r="DA695" s="29"/>
    </row>
    <row r="696" spans="6:105">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c r="AS696" s="29"/>
      <c r="AT696" s="29"/>
      <c r="AU696" s="29"/>
      <c r="AV696" s="29"/>
      <c r="AW696" s="29"/>
      <c r="AX696" s="29"/>
      <c r="AY696" s="29"/>
      <c r="AZ696" s="29"/>
      <c r="BA696" s="29"/>
      <c r="BB696" s="29"/>
      <c r="BC696" s="29"/>
      <c r="BD696" s="29"/>
      <c r="BE696" s="29"/>
      <c r="BF696" s="29"/>
      <c r="BG696" s="29"/>
      <c r="BH696" s="29"/>
      <c r="BI696" s="29"/>
      <c r="BJ696" s="29"/>
      <c r="BK696" s="29"/>
      <c r="BL696" s="29"/>
      <c r="BM696" s="29"/>
      <c r="BN696" s="29"/>
      <c r="BO696" s="29"/>
      <c r="BP696" s="29"/>
      <c r="BQ696" s="29"/>
      <c r="BR696" s="29"/>
      <c r="BS696" s="29"/>
      <c r="BT696" s="29"/>
      <c r="BU696" s="29"/>
      <c r="BV696" s="29"/>
      <c r="BW696" s="29"/>
      <c r="BX696" s="29"/>
      <c r="BY696" s="29"/>
      <c r="BZ696" s="29"/>
      <c r="CA696" s="29"/>
      <c r="CB696" s="29"/>
      <c r="CC696" s="29"/>
      <c r="CD696" s="29"/>
      <c r="CE696" s="29"/>
      <c r="CF696" s="29"/>
      <c r="CG696" s="29"/>
      <c r="CH696" s="29"/>
      <c r="CI696" s="29"/>
      <c r="CJ696" s="29"/>
      <c r="CK696" s="29"/>
      <c r="CL696" s="29"/>
      <c r="CM696" s="29"/>
      <c r="CN696" s="29"/>
      <c r="CO696" s="29"/>
      <c r="CP696" s="29"/>
      <c r="CQ696" s="29"/>
      <c r="CR696" s="29"/>
      <c r="CS696" s="29"/>
      <c r="CT696" s="29"/>
      <c r="CU696" s="29"/>
      <c r="CV696" s="29"/>
      <c r="CW696" s="29"/>
      <c r="CX696" s="29"/>
      <c r="CY696" s="29"/>
      <c r="CZ696" s="29"/>
      <c r="DA696" s="29"/>
    </row>
    <row r="697" spans="6:105">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c r="AS697" s="29"/>
      <c r="AT697" s="29"/>
      <c r="AU697" s="29"/>
      <c r="AV697" s="29"/>
      <c r="AW697" s="29"/>
      <c r="AX697" s="29"/>
      <c r="AY697" s="29"/>
      <c r="AZ697" s="29"/>
      <c r="BA697" s="29"/>
      <c r="BB697" s="29"/>
      <c r="BC697" s="29"/>
      <c r="BD697" s="29"/>
      <c r="BE697" s="29"/>
      <c r="BF697" s="29"/>
      <c r="BG697" s="29"/>
      <c r="BH697" s="29"/>
      <c r="BI697" s="29"/>
      <c r="BJ697" s="29"/>
      <c r="BK697" s="29"/>
      <c r="BL697" s="29"/>
      <c r="BM697" s="29"/>
      <c r="BN697" s="29"/>
      <c r="BO697" s="29"/>
      <c r="BP697" s="29"/>
      <c r="BQ697" s="29"/>
      <c r="BR697" s="29"/>
      <c r="BS697" s="29"/>
      <c r="BT697" s="29"/>
      <c r="BU697" s="29"/>
      <c r="BV697" s="29"/>
      <c r="BW697" s="29"/>
      <c r="BX697" s="29"/>
      <c r="BY697" s="29"/>
      <c r="BZ697" s="29"/>
      <c r="CA697" s="29"/>
      <c r="CB697" s="29"/>
      <c r="CC697" s="29"/>
      <c r="CD697" s="29"/>
      <c r="CE697" s="29"/>
      <c r="CF697" s="29"/>
      <c r="CG697" s="29"/>
      <c r="CH697" s="29"/>
      <c r="CI697" s="29"/>
      <c r="CJ697" s="29"/>
      <c r="CK697" s="29"/>
      <c r="CL697" s="29"/>
      <c r="CM697" s="29"/>
      <c r="CN697" s="29"/>
      <c r="CO697" s="29"/>
      <c r="CP697" s="29"/>
      <c r="CQ697" s="29"/>
      <c r="CR697" s="29"/>
      <c r="CS697" s="29"/>
      <c r="CT697" s="29"/>
      <c r="CU697" s="29"/>
      <c r="CV697" s="29"/>
      <c r="CW697" s="29"/>
      <c r="CX697" s="29"/>
      <c r="CY697" s="29"/>
      <c r="CZ697" s="29"/>
      <c r="DA697" s="29"/>
    </row>
    <row r="698" spans="6:105">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c r="AS698" s="29"/>
      <c r="AT698" s="29"/>
      <c r="AU698" s="29"/>
      <c r="AV698" s="29"/>
      <c r="AW698" s="29"/>
      <c r="AX698" s="29"/>
      <c r="AY698" s="29"/>
      <c r="AZ698" s="29"/>
      <c r="BA698" s="29"/>
      <c r="BB698" s="29"/>
      <c r="BC698" s="29"/>
      <c r="BD698" s="29"/>
      <c r="BE698" s="29"/>
      <c r="BF698" s="29"/>
      <c r="BG698" s="29"/>
      <c r="BH698" s="29"/>
      <c r="BI698" s="29"/>
      <c r="BJ698" s="29"/>
      <c r="BK698" s="29"/>
      <c r="BL698" s="29"/>
      <c r="BM698" s="29"/>
      <c r="BN698" s="29"/>
      <c r="BO698" s="29"/>
      <c r="BP698" s="29"/>
      <c r="BQ698" s="29"/>
      <c r="BR698" s="29"/>
      <c r="BS698" s="29"/>
      <c r="BT698" s="29"/>
      <c r="BU698" s="29"/>
      <c r="BV698" s="29"/>
      <c r="BW698" s="29"/>
      <c r="BX698" s="29"/>
      <c r="BY698" s="29"/>
      <c r="BZ698" s="29"/>
      <c r="CA698" s="29"/>
      <c r="CB698" s="29"/>
      <c r="CC698" s="29"/>
      <c r="CD698" s="29"/>
      <c r="CE698" s="29"/>
      <c r="CF698" s="29"/>
      <c r="CG698" s="29"/>
      <c r="CH698" s="29"/>
      <c r="CI698" s="29"/>
      <c r="CJ698" s="29"/>
      <c r="CK698" s="29"/>
      <c r="CL698" s="29"/>
      <c r="CM698" s="29"/>
      <c r="CN698" s="29"/>
      <c r="CO698" s="29"/>
      <c r="CP698" s="29"/>
      <c r="CQ698" s="29"/>
      <c r="CR698" s="29"/>
      <c r="CS698" s="29"/>
      <c r="CT698" s="29"/>
      <c r="CU698" s="29"/>
      <c r="CV698" s="29"/>
      <c r="CW698" s="29"/>
      <c r="CX698" s="29"/>
      <c r="CY698" s="29"/>
      <c r="CZ698" s="29"/>
      <c r="DA698" s="29"/>
    </row>
    <row r="699" spans="6:105">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c r="AS699" s="29"/>
      <c r="AT699" s="29"/>
      <c r="AU699" s="29"/>
      <c r="AV699" s="29"/>
      <c r="AW699" s="29"/>
      <c r="AX699" s="29"/>
      <c r="AY699" s="29"/>
      <c r="AZ699" s="29"/>
      <c r="BA699" s="29"/>
      <c r="BB699" s="29"/>
      <c r="BC699" s="29"/>
      <c r="BD699" s="29"/>
      <c r="BE699" s="29"/>
      <c r="BF699" s="29"/>
      <c r="BG699" s="29"/>
      <c r="BH699" s="29"/>
      <c r="BI699" s="29"/>
      <c r="BJ699" s="29"/>
      <c r="BK699" s="29"/>
      <c r="BL699" s="29"/>
      <c r="BM699" s="29"/>
      <c r="BN699" s="29"/>
      <c r="BO699" s="29"/>
      <c r="BP699" s="29"/>
      <c r="BQ699" s="29"/>
      <c r="BR699" s="29"/>
      <c r="BS699" s="29"/>
      <c r="BT699" s="29"/>
      <c r="BU699" s="29"/>
      <c r="BV699" s="29"/>
      <c r="BW699" s="29"/>
      <c r="BX699" s="29"/>
      <c r="BY699" s="29"/>
      <c r="BZ699" s="29"/>
      <c r="CA699" s="29"/>
      <c r="CB699" s="29"/>
      <c r="CC699" s="29"/>
      <c r="CD699" s="29"/>
      <c r="CE699" s="29"/>
      <c r="CF699" s="29"/>
      <c r="CG699" s="29"/>
      <c r="CH699" s="29"/>
      <c r="CI699" s="29"/>
      <c r="CJ699" s="29"/>
      <c r="CK699" s="29"/>
      <c r="CL699" s="29"/>
      <c r="CM699" s="29"/>
      <c r="CN699" s="29"/>
      <c r="CO699" s="29"/>
      <c r="CP699" s="29"/>
      <c r="CQ699" s="29"/>
      <c r="CR699" s="29"/>
      <c r="CS699" s="29"/>
      <c r="CT699" s="29"/>
      <c r="CU699" s="29"/>
      <c r="CV699" s="29"/>
      <c r="CW699" s="29"/>
      <c r="CX699" s="29"/>
      <c r="CY699" s="29"/>
      <c r="CZ699" s="29"/>
      <c r="DA699" s="29"/>
    </row>
    <row r="700" spans="6:105">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c r="AS700" s="29"/>
      <c r="AT700" s="29"/>
      <c r="AU700" s="29"/>
      <c r="AV700" s="29"/>
      <c r="AW700" s="29"/>
      <c r="AX700" s="29"/>
      <c r="AY700" s="29"/>
      <c r="AZ700" s="29"/>
      <c r="BA700" s="29"/>
      <c r="BB700" s="29"/>
      <c r="BC700" s="29"/>
      <c r="BD700" s="29"/>
      <c r="BE700" s="29"/>
      <c r="BF700" s="29"/>
      <c r="BG700" s="29"/>
      <c r="BH700" s="29"/>
      <c r="BI700" s="29"/>
      <c r="BJ700" s="29"/>
      <c r="BK700" s="29"/>
      <c r="BL700" s="29"/>
      <c r="BM700" s="29"/>
      <c r="BN700" s="29"/>
      <c r="BO700" s="29"/>
      <c r="BP700" s="29"/>
      <c r="BQ700" s="29"/>
      <c r="BR700" s="29"/>
      <c r="BS700" s="29"/>
      <c r="BT700" s="29"/>
      <c r="BU700" s="29"/>
      <c r="BV700" s="29"/>
      <c r="BW700" s="29"/>
      <c r="BX700" s="29"/>
      <c r="BY700" s="29"/>
      <c r="BZ700" s="29"/>
      <c r="CA700" s="29"/>
      <c r="CB700" s="29"/>
      <c r="CC700" s="29"/>
      <c r="CD700" s="29"/>
      <c r="CE700" s="29"/>
      <c r="CF700" s="29"/>
      <c r="CG700" s="29"/>
      <c r="CH700" s="29"/>
      <c r="CI700" s="29"/>
      <c r="CJ700" s="29"/>
      <c r="CK700" s="29"/>
      <c r="CL700" s="29"/>
      <c r="CM700" s="29"/>
      <c r="CN700" s="29"/>
      <c r="CO700" s="29"/>
      <c r="CP700" s="29"/>
      <c r="CQ700" s="29"/>
      <c r="CR700" s="29"/>
      <c r="CS700" s="29"/>
      <c r="CT700" s="29"/>
      <c r="CU700" s="29"/>
      <c r="CV700" s="29"/>
      <c r="CW700" s="29"/>
      <c r="CX700" s="29"/>
      <c r="CY700" s="29"/>
      <c r="CZ700" s="29"/>
      <c r="DA700" s="29"/>
    </row>
    <row r="701" spans="6:105">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c r="AS701" s="29"/>
      <c r="AT701" s="29"/>
      <c r="AU701" s="29"/>
      <c r="AV701" s="29"/>
      <c r="AW701" s="29"/>
      <c r="AX701" s="29"/>
      <c r="AY701" s="29"/>
      <c r="AZ701" s="29"/>
      <c r="BA701" s="29"/>
      <c r="BB701" s="29"/>
      <c r="BC701" s="29"/>
      <c r="BD701" s="29"/>
      <c r="BE701" s="29"/>
      <c r="BF701" s="29"/>
      <c r="BG701" s="29"/>
      <c r="BH701" s="29"/>
      <c r="BI701" s="29"/>
      <c r="BJ701" s="29"/>
      <c r="BK701" s="29"/>
      <c r="BL701" s="29"/>
      <c r="BM701" s="29"/>
      <c r="BN701" s="29"/>
      <c r="BO701" s="29"/>
      <c r="BP701" s="29"/>
      <c r="BQ701" s="29"/>
      <c r="BR701" s="29"/>
      <c r="BS701" s="29"/>
      <c r="BT701" s="29"/>
      <c r="BU701" s="29"/>
      <c r="BV701" s="29"/>
      <c r="BW701" s="29"/>
      <c r="BX701" s="29"/>
      <c r="BY701" s="29"/>
      <c r="BZ701" s="29"/>
      <c r="CA701" s="29"/>
      <c r="CB701" s="29"/>
      <c r="CC701" s="29"/>
      <c r="CD701" s="29"/>
      <c r="CE701" s="29"/>
      <c r="CF701" s="29"/>
      <c r="CG701" s="29"/>
      <c r="CH701" s="29"/>
      <c r="CI701" s="29"/>
      <c r="CJ701" s="29"/>
      <c r="CK701" s="29"/>
      <c r="CL701" s="29"/>
      <c r="CM701" s="29"/>
      <c r="CN701" s="29"/>
      <c r="CO701" s="29"/>
      <c r="CP701" s="29"/>
      <c r="CQ701" s="29"/>
      <c r="CR701" s="29"/>
      <c r="CS701" s="29"/>
      <c r="CT701" s="29"/>
      <c r="CU701" s="29"/>
      <c r="CV701" s="29"/>
      <c r="CW701" s="29"/>
      <c r="CX701" s="29"/>
      <c r="CY701" s="29"/>
      <c r="CZ701" s="29"/>
      <c r="DA701" s="29"/>
    </row>
    <row r="702" spans="6:105">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c r="AS702" s="29"/>
      <c r="AT702" s="29"/>
      <c r="AU702" s="29"/>
      <c r="AV702" s="29"/>
      <c r="AW702" s="29"/>
      <c r="AX702" s="29"/>
      <c r="AY702" s="29"/>
      <c r="AZ702" s="29"/>
      <c r="BA702" s="29"/>
      <c r="BB702" s="29"/>
      <c r="BC702" s="29"/>
      <c r="BD702" s="29"/>
      <c r="BE702" s="29"/>
      <c r="BF702" s="29"/>
      <c r="BG702" s="29"/>
      <c r="BH702" s="29"/>
      <c r="BI702" s="29"/>
      <c r="BJ702" s="29"/>
      <c r="BK702" s="29"/>
      <c r="BL702" s="29"/>
      <c r="BM702" s="29"/>
      <c r="BN702" s="29"/>
      <c r="BO702" s="29"/>
      <c r="BP702" s="29"/>
      <c r="BQ702" s="29"/>
      <c r="BR702" s="29"/>
      <c r="BS702" s="29"/>
      <c r="BT702" s="29"/>
      <c r="BU702" s="29"/>
      <c r="BV702" s="29"/>
      <c r="BW702" s="29"/>
      <c r="BX702" s="29"/>
      <c r="BY702" s="29"/>
      <c r="BZ702" s="29"/>
      <c r="CA702" s="29"/>
      <c r="CB702" s="29"/>
      <c r="CC702" s="29"/>
      <c r="CD702" s="29"/>
      <c r="CE702" s="29"/>
      <c r="CF702" s="29"/>
      <c r="CG702" s="29"/>
      <c r="CH702" s="29"/>
      <c r="CI702" s="29"/>
      <c r="CJ702" s="29"/>
      <c r="CK702" s="29"/>
      <c r="CL702" s="29"/>
      <c r="CM702" s="29"/>
      <c r="CN702" s="29"/>
      <c r="CO702" s="29"/>
      <c r="CP702" s="29"/>
      <c r="CQ702" s="29"/>
      <c r="CR702" s="29"/>
      <c r="CS702" s="29"/>
      <c r="CT702" s="29"/>
      <c r="CU702" s="29"/>
      <c r="CV702" s="29"/>
      <c r="CW702" s="29"/>
      <c r="CX702" s="29"/>
      <c r="CY702" s="29"/>
      <c r="CZ702" s="29"/>
      <c r="DA702" s="29"/>
    </row>
    <row r="703" spans="6:105">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c r="AS703" s="29"/>
      <c r="AT703" s="29"/>
      <c r="AU703" s="29"/>
      <c r="AV703" s="29"/>
      <c r="AW703" s="29"/>
      <c r="AX703" s="29"/>
      <c r="AY703" s="29"/>
      <c r="AZ703" s="29"/>
      <c r="BA703" s="29"/>
      <c r="BB703" s="29"/>
      <c r="BC703" s="29"/>
      <c r="BD703" s="29"/>
      <c r="BE703" s="29"/>
      <c r="BF703" s="29"/>
      <c r="BG703" s="29"/>
      <c r="BH703" s="29"/>
      <c r="BI703" s="29"/>
      <c r="BJ703" s="29"/>
      <c r="BK703" s="29"/>
      <c r="BL703" s="29"/>
      <c r="BM703" s="29"/>
      <c r="BN703" s="29"/>
      <c r="BO703" s="29"/>
      <c r="BP703" s="29"/>
      <c r="BQ703" s="29"/>
      <c r="BR703" s="29"/>
      <c r="BS703" s="29"/>
      <c r="BT703" s="29"/>
      <c r="BU703" s="29"/>
      <c r="BV703" s="29"/>
      <c r="BW703" s="29"/>
      <c r="BX703" s="29"/>
      <c r="BY703" s="29"/>
      <c r="BZ703" s="29"/>
      <c r="CA703" s="29"/>
      <c r="CB703" s="29"/>
      <c r="CC703" s="29"/>
      <c r="CD703" s="29"/>
      <c r="CE703" s="29"/>
      <c r="CF703" s="29"/>
      <c r="CG703" s="29"/>
      <c r="CH703" s="29"/>
      <c r="CI703" s="29"/>
      <c r="CJ703" s="29"/>
      <c r="CK703" s="29"/>
      <c r="CL703" s="29"/>
      <c r="CM703" s="29"/>
      <c r="CN703" s="29"/>
      <c r="CO703" s="29"/>
      <c r="CP703" s="29"/>
      <c r="CQ703" s="29"/>
      <c r="CR703" s="29"/>
      <c r="CS703" s="29"/>
      <c r="CT703" s="29"/>
      <c r="CU703" s="29"/>
      <c r="CV703" s="29"/>
      <c r="CW703" s="29"/>
      <c r="CX703" s="29"/>
      <c r="CY703" s="29"/>
      <c r="CZ703" s="29"/>
      <c r="DA703" s="29"/>
    </row>
    <row r="704" spans="6:105">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c r="AS704" s="29"/>
      <c r="AT704" s="29"/>
      <c r="AU704" s="29"/>
      <c r="AV704" s="29"/>
      <c r="AW704" s="29"/>
      <c r="AX704" s="29"/>
      <c r="AY704" s="29"/>
      <c r="AZ704" s="29"/>
      <c r="BA704" s="29"/>
      <c r="BB704" s="29"/>
      <c r="BC704" s="29"/>
      <c r="BD704" s="29"/>
      <c r="BE704" s="29"/>
      <c r="BF704" s="29"/>
      <c r="BG704" s="29"/>
      <c r="BH704" s="29"/>
      <c r="BI704" s="29"/>
      <c r="BJ704" s="29"/>
      <c r="BK704" s="29"/>
      <c r="BL704" s="29"/>
      <c r="BM704" s="29"/>
      <c r="BN704" s="29"/>
      <c r="BO704" s="29"/>
      <c r="BP704" s="29"/>
      <c r="BQ704" s="29"/>
      <c r="BR704" s="29"/>
      <c r="BS704" s="29"/>
      <c r="BT704" s="29"/>
      <c r="BU704" s="29"/>
      <c r="BV704" s="29"/>
      <c r="BW704" s="29"/>
      <c r="BX704" s="29"/>
      <c r="BY704" s="29"/>
      <c r="BZ704" s="29"/>
      <c r="CA704" s="29"/>
      <c r="CB704" s="29"/>
      <c r="CC704" s="29"/>
      <c r="CD704" s="29"/>
      <c r="CE704" s="29"/>
      <c r="CF704" s="29"/>
      <c r="CG704" s="29"/>
      <c r="CH704" s="29"/>
      <c r="CI704" s="29"/>
      <c r="CJ704" s="29"/>
      <c r="CK704" s="29"/>
      <c r="CL704" s="29"/>
      <c r="CM704" s="29"/>
      <c r="CN704" s="29"/>
      <c r="CO704" s="29"/>
      <c r="CP704" s="29"/>
      <c r="CQ704" s="29"/>
      <c r="CR704" s="29"/>
      <c r="CS704" s="29"/>
      <c r="CT704" s="29"/>
      <c r="CU704" s="29"/>
      <c r="CV704" s="29"/>
      <c r="CW704" s="29"/>
      <c r="CX704" s="29"/>
      <c r="CY704" s="29"/>
      <c r="CZ704" s="29"/>
      <c r="DA704" s="29"/>
    </row>
    <row r="705" spans="6:105">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c r="AS705" s="29"/>
      <c r="AT705" s="29"/>
      <c r="AU705" s="29"/>
      <c r="AV705" s="29"/>
      <c r="AW705" s="29"/>
      <c r="AX705" s="29"/>
      <c r="AY705" s="29"/>
      <c r="AZ705" s="29"/>
      <c r="BA705" s="29"/>
      <c r="BB705" s="29"/>
      <c r="BC705" s="29"/>
      <c r="BD705" s="29"/>
      <c r="BE705" s="29"/>
      <c r="BF705" s="29"/>
      <c r="BG705" s="29"/>
      <c r="BH705" s="29"/>
      <c r="BI705" s="29"/>
      <c r="BJ705" s="29"/>
      <c r="BK705" s="29"/>
      <c r="BL705" s="29"/>
      <c r="BM705" s="29"/>
      <c r="BN705" s="29"/>
      <c r="BO705" s="29"/>
      <c r="BP705" s="29"/>
      <c r="BQ705" s="29"/>
      <c r="BR705" s="29"/>
      <c r="BS705" s="29"/>
      <c r="BT705" s="29"/>
      <c r="BU705" s="29"/>
      <c r="BV705" s="29"/>
      <c r="BW705" s="29"/>
      <c r="BX705" s="29"/>
      <c r="BY705" s="29"/>
      <c r="BZ705" s="29"/>
      <c r="CA705" s="29"/>
      <c r="CB705" s="29"/>
      <c r="CC705" s="29"/>
      <c r="CD705" s="29"/>
      <c r="CE705" s="29"/>
      <c r="CF705" s="29"/>
      <c r="CG705" s="29"/>
      <c r="CH705" s="29"/>
      <c r="CI705" s="29"/>
      <c r="CJ705" s="29"/>
      <c r="CK705" s="29"/>
      <c r="CL705" s="29"/>
      <c r="CM705" s="29"/>
      <c r="CN705" s="29"/>
      <c r="CO705" s="29"/>
      <c r="CP705" s="29"/>
      <c r="CQ705" s="29"/>
      <c r="CR705" s="29"/>
      <c r="CS705" s="29"/>
      <c r="CT705" s="29"/>
      <c r="CU705" s="29"/>
      <c r="CV705" s="29"/>
      <c r="CW705" s="29"/>
      <c r="CX705" s="29"/>
      <c r="CY705" s="29"/>
      <c r="CZ705" s="29"/>
      <c r="DA705" s="29"/>
    </row>
    <row r="706" spans="6:105">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c r="AS706" s="29"/>
      <c r="AT706" s="29"/>
      <c r="AU706" s="29"/>
      <c r="AV706" s="29"/>
      <c r="AW706" s="29"/>
      <c r="AX706" s="29"/>
      <c r="AY706" s="29"/>
      <c r="AZ706" s="29"/>
      <c r="BA706" s="29"/>
      <c r="BB706" s="29"/>
      <c r="BC706" s="29"/>
      <c r="BD706" s="29"/>
      <c r="BE706" s="29"/>
      <c r="BF706" s="29"/>
      <c r="BG706" s="29"/>
      <c r="BH706" s="29"/>
      <c r="BI706" s="29"/>
      <c r="BJ706" s="29"/>
      <c r="BK706" s="29"/>
      <c r="BL706" s="29"/>
      <c r="BM706" s="29"/>
      <c r="BN706" s="29"/>
      <c r="BO706" s="29"/>
      <c r="BP706" s="29"/>
      <c r="BQ706" s="29"/>
      <c r="BR706" s="29"/>
      <c r="BS706" s="29"/>
      <c r="BT706" s="29"/>
      <c r="BU706" s="29"/>
      <c r="BV706" s="29"/>
      <c r="BW706" s="29"/>
      <c r="BX706" s="29"/>
      <c r="BY706" s="29"/>
      <c r="BZ706" s="29"/>
      <c r="CA706" s="29"/>
      <c r="CB706" s="29"/>
      <c r="CC706" s="29"/>
      <c r="CD706" s="29"/>
      <c r="CE706" s="29"/>
      <c r="CF706" s="29"/>
      <c r="CG706" s="29"/>
      <c r="CH706" s="29"/>
      <c r="CI706" s="29"/>
      <c r="CJ706" s="29"/>
      <c r="CK706" s="29"/>
      <c r="CL706" s="29"/>
      <c r="CM706" s="29"/>
      <c r="CN706" s="29"/>
      <c r="CO706" s="29"/>
      <c r="CP706" s="29"/>
      <c r="CQ706" s="29"/>
      <c r="CR706" s="29"/>
      <c r="CS706" s="29"/>
      <c r="CT706" s="29"/>
      <c r="CU706" s="29"/>
      <c r="CV706" s="29"/>
      <c r="CW706" s="29"/>
      <c r="CX706" s="29"/>
      <c r="CY706" s="29"/>
      <c r="CZ706" s="29"/>
      <c r="DA706" s="29"/>
    </row>
    <row r="707" spans="6:105">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c r="AS707" s="29"/>
      <c r="AT707" s="29"/>
      <c r="AU707" s="29"/>
      <c r="AV707" s="29"/>
      <c r="AW707" s="29"/>
      <c r="AX707" s="29"/>
      <c r="AY707" s="29"/>
      <c r="AZ707" s="29"/>
      <c r="BA707" s="29"/>
      <c r="BB707" s="29"/>
      <c r="BC707" s="29"/>
      <c r="BD707" s="29"/>
      <c r="BE707" s="29"/>
      <c r="BF707" s="29"/>
      <c r="BG707" s="29"/>
      <c r="BH707" s="29"/>
      <c r="BI707" s="29"/>
      <c r="BJ707" s="29"/>
      <c r="BK707" s="29"/>
      <c r="BL707" s="29"/>
      <c r="BM707" s="29"/>
      <c r="BN707" s="29"/>
      <c r="BO707" s="29"/>
      <c r="BP707" s="29"/>
      <c r="BQ707" s="29"/>
      <c r="BR707" s="29"/>
      <c r="BS707" s="29"/>
      <c r="BT707" s="29"/>
      <c r="BU707" s="29"/>
      <c r="BV707" s="29"/>
      <c r="BW707" s="29"/>
      <c r="BX707" s="29"/>
      <c r="BY707" s="29"/>
      <c r="BZ707" s="29"/>
      <c r="CA707" s="29"/>
      <c r="CB707" s="29"/>
      <c r="CC707" s="29"/>
      <c r="CD707" s="29"/>
      <c r="CE707" s="29"/>
      <c r="CF707" s="29"/>
      <c r="CG707" s="29"/>
      <c r="CH707" s="29"/>
      <c r="CI707" s="29"/>
      <c r="CJ707" s="29"/>
      <c r="CK707" s="29"/>
      <c r="CL707" s="29"/>
      <c r="CM707" s="29"/>
      <c r="CN707" s="29"/>
      <c r="CO707" s="29"/>
      <c r="CP707" s="29"/>
      <c r="CQ707" s="29"/>
      <c r="CR707" s="29"/>
      <c r="CS707" s="29"/>
      <c r="CT707" s="29"/>
      <c r="CU707" s="29"/>
      <c r="CV707" s="29"/>
      <c r="CW707" s="29"/>
      <c r="CX707" s="29"/>
      <c r="CY707" s="29"/>
      <c r="CZ707" s="29"/>
      <c r="DA707" s="29"/>
    </row>
    <row r="708" spans="6:105">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c r="AS708" s="29"/>
      <c r="AT708" s="29"/>
      <c r="AU708" s="29"/>
      <c r="AV708" s="29"/>
      <c r="AW708" s="29"/>
      <c r="AX708" s="29"/>
      <c r="AY708" s="29"/>
      <c r="AZ708" s="29"/>
      <c r="BA708" s="29"/>
      <c r="BB708" s="29"/>
      <c r="BC708" s="29"/>
      <c r="BD708" s="29"/>
      <c r="BE708" s="29"/>
      <c r="BF708" s="29"/>
      <c r="BG708" s="29"/>
      <c r="BH708" s="29"/>
      <c r="BI708" s="29"/>
      <c r="BJ708" s="29"/>
      <c r="BK708" s="29"/>
      <c r="BL708" s="29"/>
      <c r="BM708" s="29"/>
      <c r="BN708" s="29"/>
      <c r="BO708" s="29"/>
      <c r="BP708" s="29"/>
      <c r="BQ708" s="29"/>
      <c r="BR708" s="29"/>
      <c r="BS708" s="29"/>
      <c r="BT708" s="29"/>
      <c r="BU708" s="29"/>
      <c r="BV708" s="29"/>
      <c r="BW708" s="29"/>
      <c r="BX708" s="29"/>
      <c r="BY708" s="29"/>
      <c r="BZ708" s="29"/>
      <c r="CA708" s="29"/>
      <c r="CB708" s="29"/>
      <c r="CC708" s="29"/>
      <c r="CD708" s="29"/>
      <c r="CE708" s="29"/>
      <c r="CF708" s="29"/>
      <c r="CG708" s="29"/>
      <c r="CH708" s="29"/>
      <c r="CI708" s="29"/>
      <c r="CJ708" s="29"/>
      <c r="CK708" s="29"/>
      <c r="CL708" s="29"/>
      <c r="CM708" s="29"/>
      <c r="CN708" s="29"/>
      <c r="CO708" s="29"/>
      <c r="CP708" s="29"/>
      <c r="CQ708" s="29"/>
      <c r="CR708" s="29"/>
      <c r="CS708" s="29"/>
      <c r="CT708" s="29"/>
      <c r="CU708" s="29"/>
      <c r="CV708" s="29"/>
      <c r="CW708" s="29"/>
      <c r="CX708" s="29"/>
      <c r="CY708" s="29"/>
      <c r="CZ708" s="29"/>
      <c r="DA708" s="29"/>
    </row>
    <row r="709" spans="6:105">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29"/>
      <c r="AP709" s="29"/>
      <c r="AQ709" s="29"/>
      <c r="AR709" s="29"/>
      <c r="AS709" s="29"/>
      <c r="AT709" s="29"/>
      <c r="AU709" s="29"/>
      <c r="AV709" s="29"/>
      <c r="AW709" s="29"/>
      <c r="AX709" s="29"/>
      <c r="AY709" s="29"/>
      <c r="AZ709" s="29"/>
      <c r="BA709" s="29"/>
      <c r="BB709" s="29"/>
      <c r="BC709" s="29"/>
      <c r="BD709" s="29"/>
      <c r="BE709" s="29"/>
      <c r="BF709" s="29"/>
      <c r="BG709" s="29"/>
      <c r="BH709" s="29"/>
      <c r="BI709" s="29"/>
      <c r="BJ709" s="29"/>
      <c r="BK709" s="29"/>
      <c r="BL709" s="29"/>
      <c r="BM709" s="29"/>
      <c r="BN709" s="29"/>
      <c r="BO709" s="29"/>
      <c r="BP709" s="29"/>
      <c r="BQ709" s="29"/>
      <c r="BR709" s="29"/>
      <c r="BS709" s="29"/>
      <c r="BT709" s="29"/>
      <c r="BU709" s="29"/>
      <c r="BV709" s="29"/>
      <c r="BW709" s="29"/>
      <c r="BX709" s="29"/>
      <c r="BY709" s="29"/>
      <c r="BZ709" s="29"/>
      <c r="CA709" s="29"/>
      <c r="CB709" s="29"/>
      <c r="CC709" s="29"/>
      <c r="CD709" s="29"/>
      <c r="CE709" s="29"/>
      <c r="CF709" s="29"/>
      <c r="CG709" s="29"/>
      <c r="CH709" s="29"/>
      <c r="CI709" s="29"/>
      <c r="CJ709" s="29"/>
      <c r="CK709" s="29"/>
      <c r="CL709" s="29"/>
      <c r="CM709" s="29"/>
      <c r="CN709" s="29"/>
      <c r="CO709" s="29"/>
      <c r="CP709" s="29"/>
      <c r="CQ709" s="29"/>
      <c r="CR709" s="29"/>
      <c r="CS709" s="29"/>
      <c r="CT709" s="29"/>
      <c r="CU709" s="29"/>
      <c r="CV709" s="29"/>
      <c r="CW709" s="29"/>
      <c r="CX709" s="29"/>
      <c r="CY709" s="29"/>
      <c r="CZ709" s="29"/>
      <c r="DA709" s="29"/>
    </row>
    <row r="710" spans="6:105">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29"/>
      <c r="AP710" s="29"/>
      <c r="AQ710" s="29"/>
      <c r="AR710" s="29"/>
      <c r="AS710" s="29"/>
      <c r="AT710" s="29"/>
      <c r="AU710" s="29"/>
      <c r="AV710" s="29"/>
      <c r="AW710" s="29"/>
      <c r="AX710" s="29"/>
      <c r="AY710" s="29"/>
      <c r="AZ710" s="29"/>
      <c r="BA710" s="29"/>
      <c r="BB710" s="29"/>
      <c r="BC710" s="29"/>
      <c r="BD710" s="29"/>
      <c r="BE710" s="29"/>
      <c r="BF710" s="29"/>
      <c r="BG710" s="29"/>
      <c r="BH710" s="29"/>
      <c r="BI710" s="29"/>
      <c r="BJ710" s="29"/>
      <c r="BK710" s="29"/>
      <c r="BL710" s="29"/>
      <c r="BM710" s="29"/>
      <c r="BN710" s="29"/>
      <c r="BO710" s="29"/>
      <c r="BP710" s="29"/>
      <c r="BQ710" s="29"/>
      <c r="BR710" s="29"/>
      <c r="BS710" s="29"/>
      <c r="BT710" s="29"/>
      <c r="BU710" s="29"/>
      <c r="BV710" s="29"/>
      <c r="BW710" s="29"/>
      <c r="BX710" s="29"/>
      <c r="BY710" s="29"/>
      <c r="BZ710" s="29"/>
      <c r="CA710" s="29"/>
      <c r="CB710" s="29"/>
      <c r="CC710" s="29"/>
      <c r="CD710" s="29"/>
      <c r="CE710" s="29"/>
      <c r="CF710" s="29"/>
      <c r="CG710" s="29"/>
      <c r="CH710" s="29"/>
      <c r="CI710" s="29"/>
      <c r="CJ710" s="29"/>
      <c r="CK710" s="29"/>
      <c r="CL710" s="29"/>
      <c r="CM710" s="29"/>
      <c r="CN710" s="29"/>
      <c r="CO710" s="29"/>
      <c r="CP710" s="29"/>
      <c r="CQ710" s="29"/>
      <c r="CR710" s="29"/>
      <c r="CS710" s="29"/>
      <c r="CT710" s="29"/>
      <c r="CU710" s="29"/>
      <c r="CV710" s="29"/>
      <c r="CW710" s="29"/>
      <c r="CX710" s="29"/>
      <c r="CY710" s="29"/>
      <c r="CZ710" s="29"/>
      <c r="DA710" s="29"/>
    </row>
    <row r="711" spans="6:105">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29"/>
      <c r="AP711" s="29"/>
      <c r="AQ711" s="29"/>
      <c r="AR711" s="29"/>
      <c r="AS711" s="29"/>
      <c r="AT711" s="29"/>
      <c r="AU711" s="29"/>
      <c r="AV711" s="29"/>
      <c r="AW711" s="29"/>
      <c r="AX711" s="29"/>
      <c r="AY711" s="29"/>
      <c r="AZ711" s="29"/>
      <c r="BA711" s="29"/>
      <c r="BB711" s="29"/>
      <c r="BC711" s="29"/>
      <c r="BD711" s="29"/>
      <c r="BE711" s="29"/>
      <c r="BF711" s="29"/>
      <c r="BG711" s="29"/>
      <c r="BH711" s="29"/>
      <c r="BI711" s="29"/>
      <c r="BJ711" s="29"/>
      <c r="BK711" s="29"/>
      <c r="BL711" s="29"/>
      <c r="BM711" s="29"/>
      <c r="BN711" s="29"/>
      <c r="BO711" s="29"/>
      <c r="BP711" s="29"/>
      <c r="BQ711" s="29"/>
      <c r="BR711" s="29"/>
      <c r="BS711" s="29"/>
      <c r="BT711" s="29"/>
      <c r="BU711" s="29"/>
      <c r="BV711" s="29"/>
      <c r="BW711" s="29"/>
      <c r="BX711" s="29"/>
      <c r="BY711" s="29"/>
      <c r="BZ711" s="29"/>
      <c r="CA711" s="29"/>
      <c r="CB711" s="29"/>
      <c r="CC711" s="29"/>
      <c r="CD711" s="29"/>
      <c r="CE711" s="29"/>
      <c r="CF711" s="29"/>
      <c r="CG711" s="29"/>
      <c r="CH711" s="29"/>
      <c r="CI711" s="29"/>
      <c r="CJ711" s="29"/>
      <c r="CK711" s="29"/>
      <c r="CL711" s="29"/>
      <c r="CM711" s="29"/>
      <c r="CN711" s="29"/>
      <c r="CO711" s="29"/>
      <c r="CP711" s="29"/>
      <c r="CQ711" s="29"/>
      <c r="CR711" s="29"/>
      <c r="CS711" s="29"/>
      <c r="CT711" s="29"/>
      <c r="CU711" s="29"/>
      <c r="CV711" s="29"/>
      <c r="CW711" s="29"/>
      <c r="CX711" s="29"/>
      <c r="CY711" s="29"/>
      <c r="CZ711" s="29"/>
      <c r="DA711" s="29"/>
    </row>
    <row r="712" spans="6:105">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29"/>
      <c r="AP712" s="29"/>
      <c r="AQ712" s="29"/>
      <c r="AR712" s="29"/>
      <c r="AS712" s="29"/>
      <c r="AT712" s="29"/>
      <c r="AU712" s="29"/>
      <c r="AV712" s="29"/>
      <c r="AW712" s="29"/>
      <c r="AX712" s="29"/>
      <c r="AY712" s="29"/>
      <c r="AZ712" s="29"/>
      <c r="BA712" s="29"/>
      <c r="BB712" s="29"/>
      <c r="BC712" s="29"/>
      <c r="BD712" s="29"/>
      <c r="BE712" s="29"/>
      <c r="BF712" s="29"/>
      <c r="BG712" s="29"/>
      <c r="BH712" s="29"/>
      <c r="BI712" s="29"/>
      <c r="BJ712" s="29"/>
      <c r="BK712" s="29"/>
      <c r="BL712" s="29"/>
      <c r="BM712" s="29"/>
      <c r="BN712" s="29"/>
      <c r="BO712" s="29"/>
      <c r="BP712" s="29"/>
      <c r="BQ712" s="29"/>
      <c r="BR712" s="29"/>
      <c r="BS712" s="29"/>
      <c r="BT712" s="29"/>
      <c r="BU712" s="29"/>
      <c r="BV712" s="29"/>
      <c r="BW712" s="29"/>
      <c r="BX712" s="29"/>
      <c r="BY712" s="29"/>
      <c r="BZ712" s="29"/>
      <c r="CA712" s="29"/>
      <c r="CB712" s="29"/>
      <c r="CC712" s="29"/>
      <c r="CD712" s="29"/>
      <c r="CE712" s="29"/>
      <c r="CF712" s="29"/>
      <c r="CG712" s="29"/>
      <c r="CH712" s="29"/>
      <c r="CI712" s="29"/>
      <c r="CJ712" s="29"/>
      <c r="CK712" s="29"/>
      <c r="CL712" s="29"/>
      <c r="CM712" s="29"/>
      <c r="CN712" s="29"/>
      <c r="CO712" s="29"/>
      <c r="CP712" s="29"/>
      <c r="CQ712" s="29"/>
      <c r="CR712" s="29"/>
      <c r="CS712" s="29"/>
      <c r="CT712" s="29"/>
      <c r="CU712" s="29"/>
      <c r="CV712" s="29"/>
      <c r="CW712" s="29"/>
      <c r="CX712" s="29"/>
      <c r="CY712" s="29"/>
      <c r="CZ712" s="29"/>
      <c r="DA712" s="29"/>
    </row>
    <row r="713" spans="6:105">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29"/>
      <c r="AP713" s="29"/>
      <c r="AQ713" s="29"/>
      <c r="AR713" s="29"/>
      <c r="AS713" s="29"/>
      <c r="AT713" s="29"/>
      <c r="AU713" s="29"/>
      <c r="AV713" s="29"/>
      <c r="AW713" s="29"/>
      <c r="AX713" s="29"/>
      <c r="AY713" s="29"/>
      <c r="AZ713" s="29"/>
      <c r="BA713" s="29"/>
      <c r="BB713" s="29"/>
      <c r="BC713" s="29"/>
      <c r="BD713" s="29"/>
      <c r="BE713" s="29"/>
      <c r="BF713" s="29"/>
      <c r="BG713" s="29"/>
      <c r="BH713" s="29"/>
      <c r="BI713" s="29"/>
      <c r="BJ713" s="29"/>
      <c r="BK713" s="29"/>
      <c r="BL713" s="29"/>
      <c r="BM713" s="29"/>
      <c r="BN713" s="29"/>
      <c r="BO713" s="29"/>
      <c r="BP713" s="29"/>
      <c r="BQ713" s="29"/>
      <c r="BR713" s="29"/>
      <c r="BS713" s="29"/>
      <c r="BT713" s="29"/>
      <c r="BU713" s="29"/>
      <c r="BV713" s="29"/>
      <c r="BW713" s="29"/>
      <c r="BX713" s="29"/>
      <c r="BY713" s="29"/>
      <c r="BZ713" s="29"/>
      <c r="CA713" s="29"/>
      <c r="CB713" s="29"/>
      <c r="CC713" s="29"/>
      <c r="CD713" s="29"/>
      <c r="CE713" s="29"/>
      <c r="CF713" s="29"/>
      <c r="CG713" s="29"/>
      <c r="CH713" s="29"/>
      <c r="CI713" s="29"/>
      <c r="CJ713" s="29"/>
      <c r="CK713" s="29"/>
      <c r="CL713" s="29"/>
      <c r="CM713" s="29"/>
      <c r="CN713" s="29"/>
      <c r="CO713" s="29"/>
      <c r="CP713" s="29"/>
      <c r="CQ713" s="29"/>
      <c r="CR713" s="29"/>
      <c r="CS713" s="29"/>
      <c r="CT713" s="29"/>
      <c r="CU713" s="29"/>
      <c r="CV713" s="29"/>
      <c r="CW713" s="29"/>
      <c r="CX713" s="29"/>
      <c r="CY713" s="29"/>
      <c r="CZ713" s="29"/>
      <c r="DA713" s="29"/>
    </row>
    <row r="714" spans="6:105">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29"/>
      <c r="AP714" s="29"/>
      <c r="AQ714" s="29"/>
      <c r="AR714" s="29"/>
      <c r="AS714" s="29"/>
      <c r="AT714" s="29"/>
      <c r="AU714" s="29"/>
      <c r="AV714" s="29"/>
      <c r="AW714" s="29"/>
      <c r="AX714" s="29"/>
      <c r="AY714" s="29"/>
      <c r="AZ714" s="29"/>
      <c r="BA714" s="29"/>
      <c r="BB714" s="29"/>
      <c r="BC714" s="29"/>
      <c r="BD714" s="29"/>
      <c r="BE714" s="29"/>
      <c r="BF714" s="29"/>
      <c r="BG714" s="29"/>
      <c r="BH714" s="29"/>
      <c r="BI714" s="29"/>
      <c r="BJ714" s="29"/>
      <c r="BK714" s="29"/>
      <c r="BL714" s="29"/>
      <c r="BM714" s="29"/>
      <c r="BN714" s="29"/>
      <c r="BO714" s="29"/>
      <c r="BP714" s="29"/>
      <c r="BQ714" s="29"/>
      <c r="BR714" s="29"/>
      <c r="BS714" s="29"/>
      <c r="BT714" s="29"/>
      <c r="BU714" s="29"/>
      <c r="BV714" s="29"/>
      <c r="BW714" s="29"/>
      <c r="BX714" s="29"/>
      <c r="BY714" s="29"/>
      <c r="BZ714" s="29"/>
      <c r="CA714" s="29"/>
      <c r="CB714" s="29"/>
      <c r="CC714" s="29"/>
      <c r="CD714" s="29"/>
      <c r="CE714" s="29"/>
      <c r="CF714" s="29"/>
      <c r="CG714" s="29"/>
      <c r="CH714" s="29"/>
      <c r="CI714" s="29"/>
      <c r="CJ714" s="29"/>
      <c r="CK714" s="29"/>
      <c r="CL714" s="29"/>
      <c r="CM714" s="29"/>
      <c r="CN714" s="29"/>
      <c r="CO714" s="29"/>
      <c r="CP714" s="29"/>
      <c r="CQ714" s="29"/>
      <c r="CR714" s="29"/>
      <c r="CS714" s="29"/>
      <c r="CT714" s="29"/>
      <c r="CU714" s="29"/>
      <c r="CV714" s="29"/>
      <c r="CW714" s="29"/>
      <c r="CX714" s="29"/>
      <c r="CY714" s="29"/>
      <c r="CZ714" s="29"/>
      <c r="DA714" s="29"/>
    </row>
    <row r="715" spans="6:105">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29"/>
      <c r="AP715" s="29"/>
      <c r="AQ715" s="29"/>
      <c r="AR715" s="29"/>
      <c r="AS715" s="29"/>
      <c r="AT715" s="29"/>
      <c r="AU715" s="29"/>
      <c r="AV715" s="29"/>
      <c r="AW715" s="29"/>
      <c r="AX715" s="29"/>
      <c r="AY715" s="29"/>
      <c r="AZ715" s="29"/>
      <c r="BA715" s="29"/>
      <c r="BB715" s="29"/>
      <c r="BC715" s="29"/>
      <c r="BD715" s="29"/>
      <c r="BE715" s="29"/>
      <c r="BF715" s="29"/>
      <c r="BG715" s="29"/>
      <c r="BH715" s="29"/>
      <c r="BI715" s="29"/>
      <c r="BJ715" s="29"/>
      <c r="BK715" s="29"/>
      <c r="BL715" s="29"/>
      <c r="BM715" s="29"/>
      <c r="BN715" s="29"/>
      <c r="BO715" s="29"/>
      <c r="BP715" s="29"/>
      <c r="BQ715" s="29"/>
      <c r="BR715" s="29"/>
      <c r="BS715" s="29"/>
      <c r="BT715" s="29"/>
      <c r="BU715" s="29"/>
      <c r="BV715" s="29"/>
      <c r="BW715" s="29"/>
      <c r="BX715" s="29"/>
      <c r="BY715" s="29"/>
      <c r="BZ715" s="29"/>
      <c r="CA715" s="29"/>
      <c r="CB715" s="29"/>
      <c r="CC715" s="29"/>
      <c r="CD715" s="29"/>
      <c r="CE715" s="29"/>
      <c r="CF715" s="29"/>
      <c r="CG715" s="29"/>
      <c r="CH715" s="29"/>
      <c r="CI715" s="29"/>
      <c r="CJ715" s="29"/>
      <c r="CK715" s="29"/>
      <c r="CL715" s="29"/>
      <c r="CM715" s="29"/>
      <c r="CN715" s="29"/>
      <c r="CO715" s="29"/>
      <c r="CP715" s="29"/>
      <c r="CQ715" s="29"/>
      <c r="CR715" s="29"/>
      <c r="CS715" s="29"/>
      <c r="CT715" s="29"/>
      <c r="CU715" s="29"/>
      <c r="CV715" s="29"/>
      <c r="CW715" s="29"/>
      <c r="CX715" s="29"/>
      <c r="CY715" s="29"/>
      <c r="CZ715" s="29"/>
      <c r="DA715" s="29"/>
    </row>
    <row r="716" spans="6:105">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29"/>
      <c r="AP716" s="29"/>
      <c r="AQ716" s="29"/>
      <c r="AR716" s="29"/>
      <c r="AS716" s="29"/>
      <c r="AT716" s="29"/>
      <c r="AU716" s="29"/>
      <c r="AV716" s="29"/>
      <c r="AW716" s="29"/>
      <c r="AX716" s="29"/>
      <c r="AY716" s="29"/>
      <c r="AZ716" s="29"/>
      <c r="BA716" s="29"/>
      <c r="BB716" s="29"/>
      <c r="BC716" s="29"/>
      <c r="BD716" s="29"/>
      <c r="BE716" s="29"/>
      <c r="BF716" s="29"/>
      <c r="BG716" s="29"/>
      <c r="BH716" s="29"/>
      <c r="BI716" s="29"/>
      <c r="BJ716" s="29"/>
      <c r="BK716" s="29"/>
      <c r="BL716" s="29"/>
      <c r="BM716" s="29"/>
      <c r="BN716" s="29"/>
      <c r="BO716" s="29"/>
      <c r="BP716" s="29"/>
      <c r="BQ716" s="29"/>
      <c r="BR716" s="29"/>
      <c r="BS716" s="29"/>
      <c r="BT716" s="29"/>
      <c r="BU716" s="29"/>
      <c r="BV716" s="29"/>
      <c r="BW716" s="29"/>
      <c r="BX716" s="29"/>
      <c r="BY716" s="29"/>
      <c r="BZ716" s="29"/>
      <c r="CA716" s="29"/>
      <c r="CB716" s="29"/>
      <c r="CC716" s="29"/>
      <c r="CD716" s="29"/>
      <c r="CE716" s="29"/>
      <c r="CF716" s="29"/>
      <c r="CG716" s="29"/>
      <c r="CH716" s="29"/>
      <c r="CI716" s="29"/>
      <c r="CJ716" s="29"/>
      <c r="CK716" s="29"/>
      <c r="CL716" s="29"/>
      <c r="CM716" s="29"/>
      <c r="CN716" s="29"/>
      <c r="CO716" s="29"/>
      <c r="CP716" s="29"/>
      <c r="CQ716" s="29"/>
      <c r="CR716" s="29"/>
      <c r="CS716" s="29"/>
      <c r="CT716" s="29"/>
      <c r="CU716" s="29"/>
      <c r="CV716" s="29"/>
      <c r="CW716" s="29"/>
      <c r="CX716" s="29"/>
      <c r="CY716" s="29"/>
      <c r="CZ716" s="29"/>
      <c r="DA716" s="29"/>
    </row>
    <row r="717" spans="6:105">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29"/>
      <c r="AP717" s="29"/>
      <c r="AQ717" s="29"/>
      <c r="AR717" s="29"/>
      <c r="AS717" s="29"/>
      <c r="AT717" s="29"/>
      <c r="AU717" s="29"/>
      <c r="AV717" s="29"/>
      <c r="AW717" s="29"/>
      <c r="AX717" s="29"/>
      <c r="AY717" s="29"/>
      <c r="AZ717" s="29"/>
      <c r="BA717" s="29"/>
      <c r="BB717" s="29"/>
      <c r="BC717" s="29"/>
      <c r="BD717" s="29"/>
      <c r="BE717" s="29"/>
      <c r="BF717" s="29"/>
      <c r="BG717" s="29"/>
      <c r="BH717" s="29"/>
      <c r="BI717" s="29"/>
      <c r="BJ717" s="29"/>
      <c r="BK717" s="29"/>
      <c r="BL717" s="29"/>
      <c r="BM717" s="29"/>
      <c r="BN717" s="29"/>
      <c r="BO717" s="29"/>
      <c r="BP717" s="29"/>
      <c r="BQ717" s="29"/>
      <c r="BR717" s="29"/>
      <c r="BS717" s="29"/>
      <c r="BT717" s="29"/>
      <c r="BU717" s="29"/>
      <c r="BV717" s="29"/>
      <c r="BW717" s="29"/>
      <c r="BX717" s="29"/>
      <c r="BY717" s="29"/>
      <c r="BZ717" s="29"/>
      <c r="CA717" s="29"/>
      <c r="CB717" s="29"/>
      <c r="CC717" s="29"/>
      <c r="CD717" s="29"/>
      <c r="CE717" s="29"/>
      <c r="CF717" s="29"/>
      <c r="CG717" s="29"/>
      <c r="CH717" s="29"/>
      <c r="CI717" s="29"/>
      <c r="CJ717" s="29"/>
      <c r="CK717" s="29"/>
      <c r="CL717" s="29"/>
      <c r="CM717" s="29"/>
      <c r="CN717" s="29"/>
      <c r="CO717" s="29"/>
      <c r="CP717" s="29"/>
      <c r="CQ717" s="29"/>
      <c r="CR717" s="29"/>
      <c r="CS717" s="29"/>
      <c r="CT717" s="29"/>
      <c r="CU717" s="29"/>
      <c r="CV717" s="29"/>
      <c r="CW717" s="29"/>
      <c r="CX717" s="29"/>
      <c r="CY717" s="29"/>
      <c r="CZ717" s="29"/>
      <c r="DA717" s="29"/>
    </row>
    <row r="718" spans="6:105">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29"/>
      <c r="AP718" s="29"/>
      <c r="AQ718" s="29"/>
      <c r="AR718" s="29"/>
      <c r="AS718" s="29"/>
      <c r="AT718" s="29"/>
      <c r="AU718" s="29"/>
      <c r="AV718" s="29"/>
      <c r="AW718" s="29"/>
      <c r="AX718" s="29"/>
      <c r="AY718" s="29"/>
      <c r="AZ718" s="29"/>
      <c r="BA718" s="29"/>
      <c r="BB718" s="29"/>
      <c r="BC718" s="29"/>
      <c r="BD718" s="29"/>
      <c r="BE718" s="29"/>
      <c r="BF718" s="29"/>
      <c r="BG718" s="29"/>
      <c r="BH718" s="29"/>
      <c r="BI718" s="29"/>
      <c r="BJ718" s="29"/>
      <c r="BK718" s="29"/>
      <c r="BL718" s="29"/>
      <c r="BM718" s="29"/>
      <c r="BN718" s="29"/>
      <c r="BO718" s="29"/>
      <c r="BP718" s="29"/>
      <c r="BQ718" s="29"/>
      <c r="BR718" s="29"/>
      <c r="BS718" s="29"/>
      <c r="BT718" s="29"/>
      <c r="BU718" s="29"/>
      <c r="BV718" s="29"/>
      <c r="BW718" s="29"/>
      <c r="BX718" s="29"/>
      <c r="BY718" s="29"/>
      <c r="BZ718" s="29"/>
      <c r="CA718" s="29"/>
      <c r="CB718" s="29"/>
      <c r="CC718" s="29"/>
      <c r="CD718" s="29"/>
      <c r="CE718" s="29"/>
      <c r="CF718" s="29"/>
      <c r="CG718" s="29"/>
      <c r="CH718" s="29"/>
      <c r="CI718" s="29"/>
      <c r="CJ718" s="29"/>
      <c r="CK718" s="29"/>
      <c r="CL718" s="29"/>
      <c r="CM718" s="29"/>
      <c r="CN718" s="29"/>
      <c r="CO718" s="29"/>
      <c r="CP718" s="29"/>
      <c r="CQ718" s="29"/>
      <c r="CR718" s="29"/>
      <c r="CS718" s="29"/>
      <c r="CT718" s="29"/>
      <c r="CU718" s="29"/>
      <c r="CV718" s="29"/>
      <c r="CW718" s="29"/>
      <c r="CX718" s="29"/>
      <c r="CY718" s="29"/>
      <c r="CZ718" s="29"/>
      <c r="DA718" s="29"/>
    </row>
    <row r="719" spans="6:105">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29"/>
      <c r="AP719" s="29"/>
      <c r="AQ719" s="29"/>
      <c r="AR719" s="29"/>
      <c r="AS719" s="29"/>
      <c r="AT719" s="29"/>
      <c r="AU719" s="29"/>
      <c r="AV719" s="29"/>
      <c r="AW719" s="29"/>
      <c r="AX719" s="29"/>
      <c r="AY719" s="29"/>
      <c r="AZ719" s="29"/>
      <c r="BA719" s="29"/>
      <c r="BB719" s="29"/>
      <c r="BC719" s="29"/>
      <c r="BD719" s="29"/>
      <c r="BE719" s="29"/>
      <c r="BF719" s="29"/>
      <c r="BG719" s="29"/>
      <c r="BH719" s="29"/>
      <c r="BI719" s="29"/>
      <c r="BJ719" s="29"/>
      <c r="BK719" s="29"/>
      <c r="BL719" s="29"/>
      <c r="BM719" s="29"/>
      <c r="BN719" s="29"/>
      <c r="BO719" s="29"/>
      <c r="BP719" s="29"/>
      <c r="BQ719" s="29"/>
      <c r="BR719" s="29"/>
      <c r="BS719" s="29"/>
      <c r="BT719" s="29"/>
      <c r="BU719" s="29"/>
      <c r="BV719" s="29"/>
      <c r="BW719" s="29"/>
      <c r="BX719" s="29"/>
      <c r="BY719" s="29"/>
      <c r="BZ719" s="29"/>
      <c r="CA719" s="29"/>
      <c r="CB719" s="29"/>
      <c r="CC719" s="29"/>
      <c r="CD719" s="29"/>
      <c r="CE719" s="29"/>
      <c r="CF719" s="29"/>
      <c r="CG719" s="29"/>
      <c r="CH719" s="29"/>
      <c r="CI719" s="29"/>
      <c r="CJ719" s="29"/>
      <c r="CK719" s="29"/>
      <c r="CL719" s="29"/>
      <c r="CM719" s="29"/>
      <c r="CN719" s="29"/>
      <c r="CO719" s="29"/>
      <c r="CP719" s="29"/>
      <c r="CQ719" s="29"/>
      <c r="CR719" s="29"/>
      <c r="CS719" s="29"/>
      <c r="CT719" s="29"/>
      <c r="CU719" s="29"/>
      <c r="CV719" s="29"/>
      <c r="CW719" s="29"/>
      <c r="CX719" s="29"/>
      <c r="CY719" s="29"/>
      <c r="CZ719" s="29"/>
      <c r="DA719" s="29"/>
    </row>
    <row r="720" spans="6:105">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29"/>
      <c r="AP720" s="29"/>
      <c r="AQ720" s="29"/>
      <c r="AR720" s="29"/>
      <c r="AS720" s="29"/>
      <c r="AT720" s="29"/>
      <c r="AU720" s="29"/>
      <c r="AV720" s="29"/>
      <c r="AW720" s="29"/>
      <c r="AX720" s="29"/>
      <c r="AY720" s="29"/>
      <c r="AZ720" s="29"/>
      <c r="BA720" s="29"/>
      <c r="BB720" s="29"/>
      <c r="BC720" s="29"/>
      <c r="BD720" s="29"/>
      <c r="BE720" s="29"/>
      <c r="BF720" s="29"/>
      <c r="BG720" s="29"/>
      <c r="BH720" s="29"/>
      <c r="BI720" s="29"/>
      <c r="BJ720" s="29"/>
      <c r="BK720" s="29"/>
      <c r="BL720" s="29"/>
      <c r="BM720" s="29"/>
      <c r="BN720" s="29"/>
      <c r="BO720" s="29"/>
      <c r="BP720" s="29"/>
      <c r="BQ720" s="29"/>
      <c r="BR720" s="29"/>
      <c r="BS720" s="29"/>
      <c r="BT720" s="29"/>
      <c r="BU720" s="29"/>
      <c r="BV720" s="29"/>
      <c r="BW720" s="29"/>
      <c r="BX720" s="29"/>
      <c r="BY720" s="29"/>
      <c r="BZ720" s="29"/>
      <c r="CA720" s="29"/>
      <c r="CB720" s="29"/>
      <c r="CC720" s="29"/>
      <c r="CD720" s="29"/>
      <c r="CE720" s="29"/>
      <c r="CF720" s="29"/>
      <c r="CG720" s="29"/>
      <c r="CH720" s="29"/>
      <c r="CI720" s="29"/>
      <c r="CJ720" s="29"/>
      <c r="CK720" s="29"/>
      <c r="CL720" s="29"/>
      <c r="CM720" s="29"/>
      <c r="CN720" s="29"/>
      <c r="CO720" s="29"/>
      <c r="CP720" s="29"/>
      <c r="CQ720" s="29"/>
      <c r="CR720" s="29"/>
      <c r="CS720" s="29"/>
      <c r="CT720" s="29"/>
      <c r="CU720" s="29"/>
      <c r="CV720" s="29"/>
      <c r="CW720" s="29"/>
      <c r="CX720" s="29"/>
      <c r="CY720" s="29"/>
      <c r="CZ720" s="29"/>
      <c r="DA720" s="29"/>
    </row>
    <row r="721" spans="6:105">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29"/>
      <c r="AP721" s="29"/>
      <c r="AQ721" s="29"/>
      <c r="AR721" s="29"/>
      <c r="AS721" s="29"/>
      <c r="AT721" s="29"/>
      <c r="AU721" s="29"/>
      <c r="AV721" s="29"/>
      <c r="AW721" s="29"/>
      <c r="AX721" s="29"/>
      <c r="AY721" s="29"/>
      <c r="AZ721" s="29"/>
      <c r="BA721" s="29"/>
      <c r="BB721" s="29"/>
      <c r="BC721" s="29"/>
      <c r="BD721" s="29"/>
      <c r="BE721" s="29"/>
      <c r="BF721" s="29"/>
      <c r="BG721" s="29"/>
      <c r="BH721" s="29"/>
      <c r="BI721" s="29"/>
      <c r="BJ721" s="29"/>
      <c r="BK721" s="29"/>
      <c r="BL721" s="29"/>
      <c r="BM721" s="29"/>
      <c r="BN721" s="29"/>
      <c r="BO721" s="29"/>
      <c r="BP721" s="29"/>
      <c r="BQ721" s="29"/>
      <c r="BR721" s="29"/>
      <c r="BS721" s="29"/>
      <c r="BT721" s="29"/>
      <c r="BU721" s="29"/>
      <c r="BV721" s="29"/>
      <c r="BW721" s="29"/>
      <c r="BX721" s="29"/>
      <c r="BY721" s="29"/>
      <c r="BZ721" s="29"/>
      <c r="CA721" s="29"/>
      <c r="CB721" s="29"/>
      <c r="CC721" s="29"/>
      <c r="CD721" s="29"/>
      <c r="CE721" s="29"/>
      <c r="CF721" s="29"/>
      <c r="CG721" s="29"/>
      <c r="CH721" s="29"/>
      <c r="CI721" s="29"/>
      <c r="CJ721" s="29"/>
      <c r="CK721" s="29"/>
      <c r="CL721" s="29"/>
      <c r="CM721" s="29"/>
      <c r="CN721" s="29"/>
      <c r="CO721" s="29"/>
      <c r="CP721" s="29"/>
      <c r="CQ721" s="29"/>
      <c r="CR721" s="29"/>
      <c r="CS721" s="29"/>
      <c r="CT721" s="29"/>
      <c r="CU721" s="29"/>
      <c r="CV721" s="29"/>
      <c r="CW721" s="29"/>
      <c r="CX721" s="29"/>
      <c r="CY721" s="29"/>
      <c r="CZ721" s="29"/>
      <c r="DA721" s="29"/>
    </row>
    <row r="722" spans="6:105">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29"/>
      <c r="AP722" s="29"/>
      <c r="AQ722" s="29"/>
      <c r="AR722" s="29"/>
      <c r="AS722" s="29"/>
      <c r="AT722" s="29"/>
      <c r="AU722" s="29"/>
      <c r="AV722" s="29"/>
      <c r="AW722" s="29"/>
      <c r="AX722" s="29"/>
      <c r="AY722" s="29"/>
      <c r="AZ722" s="29"/>
      <c r="BA722" s="29"/>
      <c r="BB722" s="29"/>
      <c r="BC722" s="29"/>
      <c r="BD722" s="29"/>
      <c r="BE722" s="29"/>
      <c r="BF722" s="29"/>
      <c r="BG722" s="29"/>
      <c r="BH722" s="29"/>
      <c r="BI722" s="29"/>
      <c r="BJ722" s="29"/>
      <c r="BK722" s="29"/>
      <c r="BL722" s="29"/>
      <c r="BM722" s="29"/>
      <c r="BN722" s="29"/>
      <c r="BO722" s="29"/>
      <c r="BP722" s="29"/>
      <c r="BQ722" s="29"/>
      <c r="BR722" s="29"/>
      <c r="BS722" s="29"/>
      <c r="BT722" s="29"/>
      <c r="BU722" s="29"/>
      <c r="BV722" s="29"/>
      <c r="BW722" s="29"/>
      <c r="BX722" s="29"/>
      <c r="BY722" s="29"/>
      <c r="BZ722" s="29"/>
      <c r="CA722" s="29"/>
      <c r="CB722" s="29"/>
      <c r="CC722" s="29"/>
      <c r="CD722" s="29"/>
      <c r="CE722" s="29"/>
      <c r="CF722" s="29"/>
      <c r="CG722" s="29"/>
      <c r="CH722" s="29"/>
      <c r="CI722" s="29"/>
      <c r="CJ722" s="29"/>
      <c r="CK722" s="29"/>
      <c r="CL722" s="29"/>
      <c r="CM722" s="29"/>
      <c r="CN722" s="29"/>
      <c r="CO722" s="29"/>
      <c r="CP722" s="29"/>
      <c r="CQ722" s="29"/>
      <c r="CR722" s="29"/>
      <c r="CS722" s="29"/>
      <c r="CT722" s="29"/>
      <c r="CU722" s="29"/>
      <c r="CV722" s="29"/>
      <c r="CW722" s="29"/>
      <c r="CX722" s="29"/>
      <c r="CY722" s="29"/>
      <c r="CZ722" s="29"/>
      <c r="DA722" s="29"/>
    </row>
    <row r="723" spans="6:105">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29"/>
      <c r="AP723" s="29"/>
      <c r="AQ723" s="29"/>
      <c r="AR723" s="29"/>
      <c r="AS723" s="29"/>
      <c r="AT723" s="29"/>
      <c r="AU723" s="29"/>
      <c r="AV723" s="29"/>
      <c r="AW723" s="29"/>
      <c r="AX723" s="29"/>
      <c r="AY723" s="29"/>
      <c r="AZ723" s="29"/>
      <c r="BA723" s="29"/>
      <c r="BB723" s="29"/>
      <c r="BC723" s="29"/>
      <c r="BD723" s="29"/>
      <c r="BE723" s="29"/>
      <c r="BF723" s="29"/>
      <c r="BG723" s="29"/>
      <c r="BH723" s="29"/>
      <c r="BI723" s="29"/>
      <c r="BJ723" s="29"/>
      <c r="BK723" s="29"/>
      <c r="BL723" s="29"/>
      <c r="BM723" s="29"/>
      <c r="BN723" s="29"/>
      <c r="BO723" s="29"/>
      <c r="BP723" s="29"/>
      <c r="BQ723" s="29"/>
      <c r="BR723" s="29"/>
      <c r="BS723" s="29"/>
      <c r="BT723" s="29"/>
      <c r="BU723" s="29"/>
      <c r="BV723" s="29"/>
      <c r="BW723" s="29"/>
      <c r="BX723" s="29"/>
      <c r="BY723" s="29"/>
      <c r="BZ723" s="29"/>
      <c r="CA723" s="29"/>
      <c r="CB723" s="29"/>
      <c r="CC723" s="29"/>
      <c r="CD723" s="29"/>
      <c r="CE723" s="29"/>
      <c r="CF723" s="29"/>
      <c r="CG723" s="29"/>
      <c r="CH723" s="29"/>
      <c r="CI723" s="29"/>
      <c r="CJ723" s="29"/>
      <c r="CK723" s="29"/>
      <c r="CL723" s="29"/>
      <c r="CM723" s="29"/>
      <c r="CN723" s="29"/>
      <c r="CO723" s="29"/>
      <c r="CP723" s="29"/>
      <c r="CQ723" s="29"/>
      <c r="CR723" s="29"/>
      <c r="CS723" s="29"/>
      <c r="CT723" s="29"/>
      <c r="CU723" s="29"/>
      <c r="CV723" s="29"/>
      <c r="CW723" s="29"/>
      <c r="CX723" s="29"/>
      <c r="CY723" s="29"/>
      <c r="CZ723" s="29"/>
      <c r="DA723" s="29"/>
    </row>
    <row r="724" spans="6:105">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29"/>
      <c r="AP724" s="29"/>
      <c r="AQ724" s="29"/>
      <c r="AR724" s="29"/>
      <c r="AS724" s="29"/>
      <c r="AT724" s="29"/>
      <c r="AU724" s="29"/>
      <c r="AV724" s="29"/>
      <c r="AW724" s="29"/>
      <c r="AX724" s="29"/>
      <c r="AY724" s="29"/>
      <c r="AZ724" s="29"/>
      <c r="BA724" s="29"/>
      <c r="BB724" s="29"/>
      <c r="BC724" s="29"/>
      <c r="BD724" s="29"/>
      <c r="BE724" s="29"/>
      <c r="BF724" s="29"/>
      <c r="BG724" s="29"/>
      <c r="BH724" s="29"/>
      <c r="BI724" s="29"/>
      <c r="BJ724" s="29"/>
      <c r="BK724" s="29"/>
      <c r="BL724" s="29"/>
      <c r="BM724" s="29"/>
      <c r="BN724" s="29"/>
      <c r="BO724" s="29"/>
      <c r="BP724" s="29"/>
      <c r="BQ724" s="29"/>
      <c r="BR724" s="29"/>
      <c r="BS724" s="29"/>
      <c r="BT724" s="29"/>
      <c r="BU724" s="29"/>
      <c r="BV724" s="29"/>
      <c r="BW724" s="29"/>
      <c r="BX724" s="29"/>
      <c r="BY724" s="29"/>
      <c r="BZ724" s="29"/>
      <c r="CA724" s="29"/>
      <c r="CB724" s="29"/>
      <c r="CC724" s="29"/>
      <c r="CD724" s="29"/>
      <c r="CE724" s="29"/>
      <c r="CF724" s="29"/>
      <c r="CG724" s="29"/>
      <c r="CH724" s="29"/>
      <c r="CI724" s="29"/>
      <c r="CJ724" s="29"/>
      <c r="CK724" s="29"/>
      <c r="CL724" s="29"/>
      <c r="CM724" s="29"/>
      <c r="CN724" s="29"/>
      <c r="CO724" s="29"/>
      <c r="CP724" s="29"/>
      <c r="CQ724" s="29"/>
      <c r="CR724" s="29"/>
      <c r="CS724" s="29"/>
      <c r="CT724" s="29"/>
      <c r="CU724" s="29"/>
      <c r="CV724" s="29"/>
      <c r="CW724" s="29"/>
      <c r="CX724" s="29"/>
      <c r="CY724" s="29"/>
      <c r="CZ724" s="29"/>
      <c r="DA724" s="29"/>
    </row>
    <row r="725" spans="6:105">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29"/>
      <c r="AP725" s="29"/>
      <c r="AQ725" s="29"/>
      <c r="AR725" s="29"/>
      <c r="AS725" s="29"/>
      <c r="AT725" s="29"/>
      <c r="AU725" s="29"/>
      <c r="AV725" s="29"/>
      <c r="AW725" s="29"/>
      <c r="AX725" s="29"/>
      <c r="AY725" s="29"/>
      <c r="AZ725" s="29"/>
      <c r="BA725" s="29"/>
      <c r="BB725" s="29"/>
      <c r="BC725" s="29"/>
      <c r="BD725" s="29"/>
      <c r="BE725" s="29"/>
      <c r="BF725" s="29"/>
      <c r="BG725" s="29"/>
      <c r="BH725" s="29"/>
      <c r="BI725" s="29"/>
      <c r="BJ725" s="29"/>
      <c r="BK725" s="29"/>
      <c r="BL725" s="29"/>
      <c r="BM725" s="29"/>
      <c r="BN725" s="29"/>
      <c r="BO725" s="29"/>
      <c r="BP725" s="29"/>
      <c r="BQ725" s="29"/>
      <c r="BR725" s="29"/>
      <c r="BS725" s="29"/>
      <c r="BT725" s="29"/>
      <c r="BU725" s="29"/>
      <c r="BV725" s="29"/>
      <c r="BW725" s="29"/>
      <c r="BX725" s="29"/>
      <c r="BY725" s="29"/>
      <c r="BZ725" s="29"/>
      <c r="CA725" s="29"/>
      <c r="CB725" s="29"/>
      <c r="CC725" s="29"/>
      <c r="CD725" s="29"/>
      <c r="CE725" s="29"/>
      <c r="CF725" s="29"/>
      <c r="CG725" s="29"/>
      <c r="CH725" s="29"/>
      <c r="CI725" s="29"/>
      <c r="CJ725" s="29"/>
      <c r="CK725" s="29"/>
      <c r="CL725" s="29"/>
      <c r="CM725" s="29"/>
      <c r="CN725" s="29"/>
      <c r="CO725" s="29"/>
      <c r="CP725" s="29"/>
      <c r="CQ725" s="29"/>
      <c r="CR725" s="29"/>
      <c r="CS725" s="29"/>
      <c r="CT725" s="29"/>
      <c r="CU725" s="29"/>
      <c r="CV725" s="29"/>
      <c r="CW725" s="29"/>
      <c r="CX725" s="29"/>
      <c r="CY725" s="29"/>
      <c r="CZ725" s="29"/>
      <c r="DA725" s="29"/>
    </row>
    <row r="726" spans="6:105">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29"/>
      <c r="AP726" s="29"/>
      <c r="AQ726" s="29"/>
      <c r="AR726" s="29"/>
      <c r="AS726" s="29"/>
      <c r="AT726" s="29"/>
      <c r="AU726" s="29"/>
      <c r="AV726" s="29"/>
      <c r="AW726" s="29"/>
      <c r="AX726" s="29"/>
      <c r="AY726" s="29"/>
      <c r="AZ726" s="29"/>
      <c r="BA726" s="29"/>
      <c r="BB726" s="29"/>
      <c r="BC726" s="29"/>
      <c r="BD726" s="29"/>
      <c r="BE726" s="29"/>
      <c r="BF726" s="29"/>
      <c r="BG726" s="29"/>
      <c r="BH726" s="29"/>
      <c r="BI726" s="29"/>
      <c r="BJ726" s="29"/>
      <c r="BK726" s="29"/>
      <c r="BL726" s="29"/>
      <c r="BM726" s="29"/>
      <c r="BN726" s="29"/>
      <c r="BO726" s="29"/>
      <c r="BP726" s="29"/>
      <c r="BQ726" s="29"/>
      <c r="BR726" s="29"/>
      <c r="BS726" s="29"/>
      <c r="BT726" s="29"/>
      <c r="BU726" s="29"/>
      <c r="BV726" s="29"/>
      <c r="BW726" s="29"/>
      <c r="BX726" s="29"/>
      <c r="BY726" s="29"/>
      <c r="BZ726" s="29"/>
      <c r="CA726" s="29"/>
      <c r="CB726" s="29"/>
      <c r="CC726" s="29"/>
      <c r="CD726" s="29"/>
      <c r="CE726" s="29"/>
      <c r="CF726" s="29"/>
      <c r="CG726" s="29"/>
      <c r="CH726" s="29"/>
      <c r="CI726" s="29"/>
      <c r="CJ726" s="29"/>
      <c r="CK726" s="29"/>
      <c r="CL726" s="29"/>
      <c r="CM726" s="29"/>
      <c r="CN726" s="29"/>
      <c r="CO726" s="29"/>
      <c r="CP726" s="29"/>
      <c r="CQ726" s="29"/>
      <c r="CR726" s="29"/>
      <c r="CS726" s="29"/>
      <c r="CT726" s="29"/>
      <c r="CU726" s="29"/>
      <c r="CV726" s="29"/>
      <c r="CW726" s="29"/>
      <c r="CX726" s="29"/>
      <c r="CY726" s="29"/>
      <c r="CZ726" s="29"/>
      <c r="DA726" s="29"/>
    </row>
    <row r="727" spans="6:105">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29"/>
      <c r="AP727" s="29"/>
      <c r="AQ727" s="29"/>
      <c r="AR727" s="29"/>
      <c r="AS727" s="29"/>
      <c r="AT727" s="29"/>
      <c r="AU727" s="29"/>
      <c r="AV727" s="29"/>
      <c r="AW727" s="29"/>
      <c r="AX727" s="29"/>
      <c r="AY727" s="29"/>
      <c r="AZ727" s="29"/>
      <c r="BA727" s="29"/>
      <c r="BB727" s="29"/>
      <c r="BC727" s="29"/>
      <c r="BD727" s="29"/>
      <c r="BE727" s="29"/>
      <c r="BF727" s="29"/>
      <c r="BG727" s="29"/>
      <c r="BH727" s="29"/>
      <c r="BI727" s="29"/>
      <c r="BJ727" s="29"/>
      <c r="BK727" s="29"/>
      <c r="BL727" s="29"/>
      <c r="BM727" s="29"/>
      <c r="BN727" s="29"/>
      <c r="BO727" s="29"/>
      <c r="BP727" s="29"/>
      <c r="BQ727" s="29"/>
      <c r="BR727" s="29"/>
      <c r="BS727" s="29"/>
      <c r="BT727" s="29"/>
      <c r="BU727" s="29"/>
      <c r="BV727" s="29"/>
      <c r="BW727" s="29"/>
      <c r="BX727" s="29"/>
      <c r="BY727" s="29"/>
      <c r="BZ727" s="29"/>
      <c r="CA727" s="29"/>
      <c r="CB727" s="29"/>
      <c r="CC727" s="29"/>
      <c r="CD727" s="29"/>
      <c r="CE727" s="29"/>
      <c r="CF727" s="29"/>
      <c r="CG727" s="29"/>
      <c r="CH727" s="29"/>
      <c r="CI727" s="29"/>
      <c r="CJ727" s="29"/>
      <c r="CK727" s="29"/>
      <c r="CL727" s="29"/>
      <c r="CM727" s="29"/>
      <c r="CN727" s="29"/>
      <c r="CO727" s="29"/>
      <c r="CP727" s="29"/>
      <c r="CQ727" s="29"/>
      <c r="CR727" s="29"/>
      <c r="CS727" s="29"/>
      <c r="CT727" s="29"/>
      <c r="CU727" s="29"/>
      <c r="CV727" s="29"/>
      <c r="CW727" s="29"/>
      <c r="CX727" s="29"/>
      <c r="CY727" s="29"/>
      <c r="CZ727" s="29"/>
      <c r="DA727" s="29"/>
    </row>
    <row r="728" spans="6:105">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29"/>
      <c r="AP728" s="29"/>
      <c r="AQ728" s="29"/>
      <c r="AR728" s="29"/>
      <c r="AS728" s="29"/>
      <c r="AT728" s="29"/>
      <c r="AU728" s="29"/>
      <c r="AV728" s="29"/>
      <c r="AW728" s="29"/>
      <c r="AX728" s="29"/>
      <c r="AY728" s="29"/>
      <c r="AZ728" s="29"/>
      <c r="BA728" s="29"/>
      <c r="BB728" s="29"/>
      <c r="BC728" s="29"/>
      <c r="BD728" s="29"/>
      <c r="BE728" s="29"/>
      <c r="BF728" s="29"/>
      <c r="BG728" s="29"/>
      <c r="BH728" s="29"/>
      <c r="BI728" s="29"/>
      <c r="BJ728" s="29"/>
      <c r="BK728" s="29"/>
      <c r="BL728" s="29"/>
      <c r="BM728" s="29"/>
      <c r="BN728" s="29"/>
      <c r="BO728" s="29"/>
      <c r="BP728" s="29"/>
      <c r="BQ728" s="29"/>
      <c r="BR728" s="29"/>
      <c r="BS728" s="29"/>
      <c r="BT728" s="29"/>
      <c r="BU728" s="29"/>
      <c r="BV728" s="29"/>
      <c r="BW728" s="29"/>
      <c r="BX728" s="29"/>
      <c r="BY728" s="29"/>
      <c r="BZ728" s="29"/>
      <c r="CA728" s="29"/>
      <c r="CB728" s="29"/>
      <c r="CC728" s="29"/>
      <c r="CD728" s="29"/>
      <c r="CE728" s="29"/>
      <c r="CF728" s="29"/>
      <c r="CG728" s="29"/>
      <c r="CH728" s="29"/>
      <c r="CI728" s="29"/>
      <c r="CJ728" s="29"/>
      <c r="CK728" s="29"/>
      <c r="CL728" s="29"/>
      <c r="CM728" s="29"/>
      <c r="CN728" s="29"/>
      <c r="CO728" s="29"/>
      <c r="CP728" s="29"/>
      <c r="CQ728" s="29"/>
      <c r="CR728" s="29"/>
      <c r="CS728" s="29"/>
      <c r="CT728" s="29"/>
      <c r="CU728" s="29"/>
      <c r="CV728" s="29"/>
      <c r="CW728" s="29"/>
      <c r="CX728" s="29"/>
      <c r="CY728" s="29"/>
      <c r="CZ728" s="29"/>
      <c r="DA728" s="29"/>
    </row>
    <row r="729" spans="6:105">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c r="AS729" s="29"/>
      <c r="AT729" s="29"/>
      <c r="AU729" s="29"/>
      <c r="AV729" s="29"/>
      <c r="AW729" s="29"/>
      <c r="AX729" s="29"/>
      <c r="AY729" s="29"/>
      <c r="AZ729" s="29"/>
      <c r="BA729" s="29"/>
      <c r="BB729" s="29"/>
      <c r="BC729" s="29"/>
      <c r="BD729" s="29"/>
      <c r="BE729" s="29"/>
      <c r="BF729" s="29"/>
      <c r="BG729" s="29"/>
      <c r="BH729" s="29"/>
      <c r="BI729" s="29"/>
      <c r="BJ729" s="29"/>
      <c r="BK729" s="29"/>
      <c r="BL729" s="29"/>
      <c r="BM729" s="29"/>
      <c r="BN729" s="29"/>
      <c r="BO729" s="29"/>
      <c r="BP729" s="29"/>
      <c r="BQ729" s="29"/>
      <c r="BR729" s="29"/>
      <c r="BS729" s="29"/>
      <c r="BT729" s="29"/>
      <c r="BU729" s="29"/>
      <c r="BV729" s="29"/>
      <c r="BW729" s="29"/>
      <c r="BX729" s="29"/>
      <c r="BY729" s="29"/>
      <c r="BZ729" s="29"/>
      <c r="CA729" s="29"/>
      <c r="CB729" s="29"/>
      <c r="CC729" s="29"/>
      <c r="CD729" s="29"/>
      <c r="CE729" s="29"/>
      <c r="CF729" s="29"/>
      <c r="CG729" s="29"/>
      <c r="CH729" s="29"/>
      <c r="CI729" s="29"/>
      <c r="CJ729" s="29"/>
      <c r="CK729" s="29"/>
      <c r="CL729" s="29"/>
      <c r="CM729" s="29"/>
      <c r="CN729" s="29"/>
      <c r="CO729" s="29"/>
      <c r="CP729" s="29"/>
      <c r="CQ729" s="29"/>
      <c r="CR729" s="29"/>
      <c r="CS729" s="29"/>
      <c r="CT729" s="29"/>
      <c r="CU729" s="29"/>
      <c r="CV729" s="29"/>
      <c r="CW729" s="29"/>
      <c r="CX729" s="29"/>
      <c r="CY729" s="29"/>
      <c r="CZ729" s="29"/>
      <c r="DA729" s="29"/>
    </row>
    <row r="730" spans="6:105">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c r="AS730" s="29"/>
      <c r="AT730" s="29"/>
      <c r="AU730" s="29"/>
      <c r="AV730" s="29"/>
      <c r="AW730" s="29"/>
      <c r="AX730" s="29"/>
      <c r="AY730" s="29"/>
      <c r="AZ730" s="29"/>
      <c r="BA730" s="29"/>
      <c r="BB730" s="29"/>
      <c r="BC730" s="29"/>
      <c r="BD730" s="29"/>
      <c r="BE730" s="29"/>
      <c r="BF730" s="29"/>
      <c r="BG730" s="29"/>
      <c r="BH730" s="29"/>
      <c r="BI730" s="29"/>
      <c r="BJ730" s="29"/>
      <c r="BK730" s="29"/>
      <c r="BL730" s="29"/>
      <c r="BM730" s="29"/>
      <c r="BN730" s="29"/>
      <c r="BO730" s="29"/>
      <c r="BP730" s="29"/>
      <c r="BQ730" s="29"/>
      <c r="BR730" s="29"/>
      <c r="BS730" s="29"/>
      <c r="BT730" s="29"/>
      <c r="BU730" s="29"/>
      <c r="BV730" s="29"/>
      <c r="BW730" s="29"/>
      <c r="BX730" s="29"/>
      <c r="BY730" s="29"/>
      <c r="BZ730" s="29"/>
      <c r="CA730" s="29"/>
      <c r="CB730" s="29"/>
      <c r="CC730" s="29"/>
      <c r="CD730" s="29"/>
      <c r="CE730" s="29"/>
      <c r="CF730" s="29"/>
      <c r="CG730" s="29"/>
      <c r="CH730" s="29"/>
      <c r="CI730" s="29"/>
      <c r="CJ730" s="29"/>
      <c r="CK730" s="29"/>
      <c r="CL730" s="29"/>
      <c r="CM730" s="29"/>
      <c r="CN730" s="29"/>
      <c r="CO730" s="29"/>
      <c r="CP730" s="29"/>
      <c r="CQ730" s="29"/>
      <c r="CR730" s="29"/>
      <c r="CS730" s="29"/>
      <c r="CT730" s="29"/>
      <c r="CU730" s="29"/>
      <c r="CV730" s="29"/>
      <c r="CW730" s="29"/>
      <c r="CX730" s="29"/>
      <c r="CY730" s="29"/>
      <c r="CZ730" s="29"/>
      <c r="DA730" s="29"/>
    </row>
    <row r="731" spans="6:105">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c r="AS731" s="29"/>
      <c r="AT731" s="29"/>
      <c r="AU731" s="29"/>
      <c r="AV731" s="29"/>
      <c r="AW731" s="29"/>
      <c r="AX731" s="29"/>
      <c r="AY731" s="29"/>
      <c r="AZ731" s="29"/>
      <c r="BA731" s="29"/>
      <c r="BB731" s="29"/>
      <c r="BC731" s="29"/>
      <c r="BD731" s="29"/>
      <c r="BE731" s="29"/>
      <c r="BF731" s="29"/>
      <c r="BG731" s="29"/>
      <c r="BH731" s="29"/>
      <c r="BI731" s="29"/>
      <c r="BJ731" s="29"/>
      <c r="BK731" s="29"/>
      <c r="BL731" s="29"/>
      <c r="BM731" s="29"/>
      <c r="BN731" s="29"/>
      <c r="BO731" s="29"/>
      <c r="BP731" s="29"/>
      <c r="BQ731" s="29"/>
      <c r="BR731" s="29"/>
      <c r="BS731" s="29"/>
      <c r="BT731" s="29"/>
      <c r="BU731" s="29"/>
      <c r="BV731" s="29"/>
      <c r="BW731" s="29"/>
      <c r="BX731" s="29"/>
      <c r="BY731" s="29"/>
      <c r="BZ731" s="29"/>
      <c r="CA731" s="29"/>
      <c r="CB731" s="29"/>
      <c r="CC731" s="29"/>
      <c r="CD731" s="29"/>
      <c r="CE731" s="29"/>
      <c r="CF731" s="29"/>
      <c r="CG731" s="29"/>
      <c r="CH731" s="29"/>
      <c r="CI731" s="29"/>
      <c r="CJ731" s="29"/>
      <c r="CK731" s="29"/>
      <c r="CL731" s="29"/>
      <c r="CM731" s="29"/>
      <c r="CN731" s="29"/>
      <c r="CO731" s="29"/>
      <c r="CP731" s="29"/>
      <c r="CQ731" s="29"/>
      <c r="CR731" s="29"/>
      <c r="CS731" s="29"/>
      <c r="CT731" s="29"/>
      <c r="CU731" s="29"/>
      <c r="CV731" s="29"/>
      <c r="CW731" s="29"/>
      <c r="CX731" s="29"/>
      <c r="CY731" s="29"/>
      <c r="CZ731" s="29"/>
      <c r="DA731" s="29"/>
    </row>
    <row r="732" spans="6:105">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c r="AS732" s="29"/>
      <c r="AT732" s="29"/>
      <c r="AU732" s="29"/>
      <c r="AV732" s="29"/>
      <c r="AW732" s="29"/>
      <c r="AX732" s="29"/>
      <c r="AY732" s="29"/>
      <c r="AZ732" s="29"/>
      <c r="BA732" s="29"/>
      <c r="BB732" s="29"/>
      <c r="BC732" s="29"/>
      <c r="BD732" s="29"/>
      <c r="BE732" s="29"/>
      <c r="BF732" s="29"/>
      <c r="BG732" s="29"/>
      <c r="BH732" s="29"/>
      <c r="BI732" s="29"/>
      <c r="BJ732" s="29"/>
      <c r="BK732" s="29"/>
      <c r="BL732" s="29"/>
      <c r="BM732" s="29"/>
      <c r="BN732" s="29"/>
      <c r="BO732" s="29"/>
      <c r="BP732" s="29"/>
      <c r="BQ732" s="29"/>
      <c r="BR732" s="29"/>
      <c r="BS732" s="29"/>
      <c r="BT732" s="29"/>
      <c r="BU732" s="29"/>
      <c r="BV732" s="29"/>
      <c r="BW732" s="29"/>
      <c r="BX732" s="29"/>
      <c r="BY732" s="29"/>
      <c r="BZ732" s="29"/>
      <c r="CA732" s="29"/>
      <c r="CB732" s="29"/>
      <c r="CC732" s="29"/>
      <c r="CD732" s="29"/>
      <c r="CE732" s="29"/>
      <c r="CF732" s="29"/>
      <c r="CG732" s="29"/>
      <c r="CH732" s="29"/>
      <c r="CI732" s="29"/>
      <c r="CJ732" s="29"/>
      <c r="CK732" s="29"/>
      <c r="CL732" s="29"/>
      <c r="CM732" s="29"/>
      <c r="CN732" s="29"/>
      <c r="CO732" s="29"/>
      <c r="CP732" s="29"/>
      <c r="CQ732" s="29"/>
      <c r="CR732" s="29"/>
      <c r="CS732" s="29"/>
      <c r="CT732" s="29"/>
      <c r="CU732" s="29"/>
      <c r="CV732" s="29"/>
      <c r="CW732" s="29"/>
      <c r="CX732" s="29"/>
      <c r="CY732" s="29"/>
      <c r="CZ732" s="29"/>
      <c r="DA732" s="29"/>
    </row>
    <row r="733" spans="6:105">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c r="AS733" s="29"/>
      <c r="AT733" s="29"/>
      <c r="AU733" s="29"/>
      <c r="AV733" s="29"/>
      <c r="AW733" s="29"/>
      <c r="AX733" s="29"/>
      <c r="AY733" s="29"/>
      <c r="AZ733" s="29"/>
      <c r="BA733" s="29"/>
      <c r="BB733" s="29"/>
      <c r="BC733" s="29"/>
      <c r="BD733" s="29"/>
      <c r="BE733" s="29"/>
      <c r="BF733" s="29"/>
      <c r="BG733" s="29"/>
      <c r="BH733" s="29"/>
      <c r="BI733" s="29"/>
      <c r="BJ733" s="29"/>
      <c r="BK733" s="29"/>
      <c r="BL733" s="29"/>
      <c r="BM733" s="29"/>
      <c r="BN733" s="29"/>
      <c r="BO733" s="29"/>
      <c r="BP733" s="29"/>
      <c r="BQ733" s="29"/>
      <c r="BR733" s="29"/>
      <c r="BS733" s="29"/>
      <c r="BT733" s="29"/>
      <c r="BU733" s="29"/>
      <c r="BV733" s="29"/>
      <c r="BW733" s="29"/>
      <c r="BX733" s="29"/>
      <c r="BY733" s="29"/>
      <c r="BZ733" s="29"/>
      <c r="CA733" s="29"/>
      <c r="CB733" s="29"/>
      <c r="CC733" s="29"/>
      <c r="CD733" s="29"/>
      <c r="CE733" s="29"/>
      <c r="CF733" s="29"/>
      <c r="CG733" s="29"/>
      <c r="CH733" s="29"/>
      <c r="CI733" s="29"/>
      <c r="CJ733" s="29"/>
      <c r="CK733" s="29"/>
      <c r="CL733" s="29"/>
      <c r="CM733" s="29"/>
      <c r="CN733" s="29"/>
      <c r="CO733" s="29"/>
      <c r="CP733" s="29"/>
      <c r="CQ733" s="29"/>
      <c r="CR733" s="29"/>
      <c r="CS733" s="29"/>
      <c r="CT733" s="29"/>
      <c r="CU733" s="29"/>
      <c r="CV733" s="29"/>
      <c r="CW733" s="29"/>
      <c r="CX733" s="29"/>
      <c r="CY733" s="29"/>
      <c r="CZ733" s="29"/>
      <c r="DA733" s="29"/>
    </row>
    <row r="734" spans="6:105">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29"/>
      <c r="AP734" s="29"/>
      <c r="AQ734" s="29"/>
      <c r="AR734" s="29"/>
      <c r="AS734" s="29"/>
      <c r="AT734" s="29"/>
      <c r="AU734" s="29"/>
      <c r="AV734" s="29"/>
      <c r="AW734" s="29"/>
      <c r="AX734" s="29"/>
      <c r="AY734" s="29"/>
      <c r="AZ734" s="29"/>
      <c r="BA734" s="29"/>
      <c r="BB734" s="29"/>
      <c r="BC734" s="29"/>
      <c r="BD734" s="29"/>
      <c r="BE734" s="29"/>
      <c r="BF734" s="29"/>
      <c r="BG734" s="29"/>
      <c r="BH734" s="29"/>
      <c r="BI734" s="29"/>
      <c r="BJ734" s="29"/>
      <c r="BK734" s="29"/>
      <c r="BL734" s="29"/>
      <c r="BM734" s="29"/>
      <c r="BN734" s="29"/>
      <c r="BO734" s="29"/>
      <c r="BP734" s="29"/>
      <c r="BQ734" s="29"/>
      <c r="BR734" s="29"/>
      <c r="BS734" s="29"/>
      <c r="BT734" s="29"/>
      <c r="BU734" s="29"/>
      <c r="BV734" s="29"/>
      <c r="BW734" s="29"/>
      <c r="BX734" s="29"/>
      <c r="BY734" s="29"/>
      <c r="BZ734" s="29"/>
      <c r="CA734" s="29"/>
      <c r="CB734" s="29"/>
      <c r="CC734" s="29"/>
      <c r="CD734" s="29"/>
      <c r="CE734" s="29"/>
      <c r="CF734" s="29"/>
      <c r="CG734" s="29"/>
      <c r="CH734" s="29"/>
      <c r="CI734" s="29"/>
      <c r="CJ734" s="29"/>
      <c r="CK734" s="29"/>
      <c r="CL734" s="29"/>
      <c r="CM734" s="29"/>
      <c r="CN734" s="29"/>
      <c r="CO734" s="29"/>
      <c r="CP734" s="29"/>
      <c r="CQ734" s="29"/>
      <c r="CR734" s="29"/>
      <c r="CS734" s="29"/>
      <c r="CT734" s="29"/>
      <c r="CU734" s="29"/>
      <c r="CV734" s="29"/>
      <c r="CW734" s="29"/>
      <c r="CX734" s="29"/>
      <c r="CY734" s="29"/>
      <c r="CZ734" s="29"/>
      <c r="DA734" s="29"/>
    </row>
    <row r="735" spans="6:105">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29"/>
      <c r="AP735" s="29"/>
      <c r="AQ735" s="29"/>
      <c r="AR735" s="29"/>
      <c r="AS735" s="29"/>
      <c r="AT735" s="29"/>
      <c r="AU735" s="29"/>
      <c r="AV735" s="29"/>
      <c r="AW735" s="29"/>
      <c r="AX735" s="29"/>
      <c r="AY735" s="29"/>
      <c r="AZ735" s="29"/>
      <c r="BA735" s="29"/>
      <c r="BB735" s="29"/>
      <c r="BC735" s="29"/>
      <c r="BD735" s="29"/>
      <c r="BE735" s="29"/>
      <c r="BF735" s="29"/>
      <c r="BG735" s="29"/>
      <c r="BH735" s="29"/>
      <c r="BI735" s="29"/>
      <c r="BJ735" s="29"/>
      <c r="BK735" s="29"/>
      <c r="BL735" s="29"/>
      <c r="BM735" s="29"/>
      <c r="BN735" s="29"/>
      <c r="BO735" s="29"/>
      <c r="BP735" s="29"/>
      <c r="BQ735" s="29"/>
      <c r="BR735" s="29"/>
      <c r="BS735" s="29"/>
      <c r="BT735" s="29"/>
      <c r="BU735" s="29"/>
      <c r="BV735" s="29"/>
      <c r="BW735" s="29"/>
      <c r="BX735" s="29"/>
      <c r="BY735" s="29"/>
      <c r="BZ735" s="29"/>
      <c r="CA735" s="29"/>
      <c r="CB735" s="29"/>
      <c r="CC735" s="29"/>
      <c r="CD735" s="29"/>
      <c r="CE735" s="29"/>
      <c r="CF735" s="29"/>
      <c r="CG735" s="29"/>
      <c r="CH735" s="29"/>
      <c r="CI735" s="29"/>
      <c r="CJ735" s="29"/>
      <c r="CK735" s="29"/>
      <c r="CL735" s="29"/>
      <c r="CM735" s="29"/>
      <c r="CN735" s="29"/>
      <c r="CO735" s="29"/>
      <c r="CP735" s="29"/>
      <c r="CQ735" s="29"/>
      <c r="CR735" s="29"/>
      <c r="CS735" s="29"/>
      <c r="CT735" s="29"/>
      <c r="CU735" s="29"/>
      <c r="CV735" s="29"/>
      <c r="CW735" s="29"/>
      <c r="CX735" s="29"/>
      <c r="CY735" s="29"/>
      <c r="CZ735" s="29"/>
      <c r="DA735" s="29"/>
    </row>
    <row r="736" spans="6:105">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c r="AS736" s="29"/>
      <c r="AT736" s="29"/>
      <c r="AU736" s="29"/>
      <c r="AV736" s="29"/>
      <c r="AW736" s="29"/>
      <c r="AX736" s="29"/>
      <c r="AY736" s="29"/>
      <c r="AZ736" s="29"/>
      <c r="BA736" s="29"/>
      <c r="BB736" s="29"/>
      <c r="BC736" s="29"/>
      <c r="BD736" s="29"/>
      <c r="BE736" s="29"/>
      <c r="BF736" s="29"/>
      <c r="BG736" s="29"/>
      <c r="BH736" s="29"/>
      <c r="BI736" s="29"/>
      <c r="BJ736" s="29"/>
      <c r="BK736" s="29"/>
      <c r="BL736" s="29"/>
      <c r="BM736" s="29"/>
      <c r="BN736" s="29"/>
      <c r="BO736" s="29"/>
      <c r="BP736" s="29"/>
      <c r="BQ736" s="29"/>
      <c r="BR736" s="29"/>
      <c r="BS736" s="29"/>
      <c r="BT736" s="29"/>
      <c r="BU736" s="29"/>
      <c r="BV736" s="29"/>
      <c r="BW736" s="29"/>
      <c r="BX736" s="29"/>
      <c r="BY736" s="29"/>
      <c r="BZ736" s="29"/>
      <c r="CA736" s="29"/>
      <c r="CB736" s="29"/>
      <c r="CC736" s="29"/>
      <c r="CD736" s="29"/>
      <c r="CE736" s="29"/>
      <c r="CF736" s="29"/>
      <c r="CG736" s="29"/>
      <c r="CH736" s="29"/>
      <c r="CI736" s="29"/>
      <c r="CJ736" s="29"/>
      <c r="CK736" s="29"/>
      <c r="CL736" s="29"/>
      <c r="CM736" s="29"/>
      <c r="CN736" s="29"/>
      <c r="CO736" s="29"/>
      <c r="CP736" s="29"/>
      <c r="CQ736" s="29"/>
      <c r="CR736" s="29"/>
      <c r="CS736" s="29"/>
      <c r="CT736" s="29"/>
      <c r="CU736" s="29"/>
      <c r="CV736" s="29"/>
      <c r="CW736" s="29"/>
      <c r="CX736" s="29"/>
      <c r="CY736" s="29"/>
      <c r="CZ736" s="29"/>
      <c r="DA736" s="29"/>
    </row>
    <row r="737" spans="6:105">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c r="AS737" s="29"/>
      <c r="AT737" s="29"/>
      <c r="AU737" s="29"/>
      <c r="AV737" s="29"/>
      <c r="AW737" s="29"/>
      <c r="AX737" s="29"/>
      <c r="AY737" s="29"/>
      <c r="AZ737" s="29"/>
      <c r="BA737" s="29"/>
      <c r="BB737" s="29"/>
      <c r="BC737" s="29"/>
      <c r="BD737" s="29"/>
      <c r="BE737" s="29"/>
      <c r="BF737" s="29"/>
      <c r="BG737" s="29"/>
      <c r="BH737" s="29"/>
      <c r="BI737" s="29"/>
      <c r="BJ737" s="29"/>
      <c r="BK737" s="29"/>
      <c r="BL737" s="29"/>
      <c r="BM737" s="29"/>
      <c r="BN737" s="29"/>
      <c r="BO737" s="29"/>
      <c r="BP737" s="29"/>
      <c r="BQ737" s="29"/>
      <c r="BR737" s="29"/>
      <c r="BS737" s="29"/>
      <c r="BT737" s="29"/>
      <c r="BU737" s="29"/>
      <c r="BV737" s="29"/>
      <c r="BW737" s="29"/>
      <c r="BX737" s="29"/>
      <c r="BY737" s="29"/>
      <c r="BZ737" s="29"/>
      <c r="CA737" s="29"/>
      <c r="CB737" s="29"/>
      <c r="CC737" s="29"/>
      <c r="CD737" s="29"/>
      <c r="CE737" s="29"/>
      <c r="CF737" s="29"/>
      <c r="CG737" s="29"/>
      <c r="CH737" s="29"/>
      <c r="CI737" s="29"/>
      <c r="CJ737" s="29"/>
      <c r="CK737" s="29"/>
      <c r="CL737" s="29"/>
      <c r="CM737" s="29"/>
      <c r="CN737" s="29"/>
      <c r="CO737" s="29"/>
      <c r="CP737" s="29"/>
      <c r="CQ737" s="29"/>
      <c r="CR737" s="29"/>
      <c r="CS737" s="29"/>
      <c r="CT737" s="29"/>
      <c r="CU737" s="29"/>
      <c r="CV737" s="29"/>
      <c r="CW737" s="29"/>
      <c r="CX737" s="29"/>
      <c r="CY737" s="29"/>
      <c r="CZ737" s="29"/>
      <c r="DA737" s="29"/>
    </row>
    <row r="738" spans="6:105">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c r="AS738" s="29"/>
      <c r="AT738" s="29"/>
      <c r="AU738" s="29"/>
      <c r="AV738" s="29"/>
      <c r="AW738" s="29"/>
      <c r="AX738" s="29"/>
      <c r="AY738" s="29"/>
      <c r="AZ738" s="29"/>
      <c r="BA738" s="29"/>
      <c r="BB738" s="29"/>
      <c r="BC738" s="29"/>
      <c r="BD738" s="29"/>
      <c r="BE738" s="29"/>
      <c r="BF738" s="29"/>
      <c r="BG738" s="29"/>
      <c r="BH738" s="29"/>
      <c r="BI738" s="29"/>
      <c r="BJ738" s="29"/>
      <c r="BK738" s="29"/>
      <c r="BL738" s="29"/>
      <c r="BM738" s="29"/>
      <c r="BN738" s="29"/>
      <c r="BO738" s="29"/>
      <c r="BP738" s="29"/>
      <c r="BQ738" s="29"/>
      <c r="BR738" s="29"/>
      <c r="BS738" s="29"/>
      <c r="BT738" s="29"/>
      <c r="BU738" s="29"/>
      <c r="BV738" s="29"/>
      <c r="BW738" s="29"/>
      <c r="BX738" s="29"/>
      <c r="BY738" s="29"/>
      <c r="BZ738" s="29"/>
      <c r="CA738" s="29"/>
      <c r="CB738" s="29"/>
      <c r="CC738" s="29"/>
      <c r="CD738" s="29"/>
      <c r="CE738" s="29"/>
      <c r="CF738" s="29"/>
      <c r="CG738" s="29"/>
      <c r="CH738" s="29"/>
      <c r="CI738" s="29"/>
      <c r="CJ738" s="29"/>
      <c r="CK738" s="29"/>
      <c r="CL738" s="29"/>
      <c r="CM738" s="29"/>
      <c r="CN738" s="29"/>
      <c r="CO738" s="29"/>
      <c r="CP738" s="29"/>
      <c r="CQ738" s="29"/>
      <c r="CR738" s="29"/>
      <c r="CS738" s="29"/>
      <c r="CT738" s="29"/>
      <c r="CU738" s="29"/>
      <c r="CV738" s="29"/>
      <c r="CW738" s="29"/>
      <c r="CX738" s="29"/>
      <c r="CY738" s="29"/>
      <c r="CZ738" s="29"/>
      <c r="DA738" s="29"/>
    </row>
    <row r="739" spans="6:105">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c r="AS739" s="29"/>
      <c r="AT739" s="29"/>
      <c r="AU739" s="29"/>
      <c r="AV739" s="29"/>
      <c r="AW739" s="29"/>
      <c r="AX739" s="29"/>
      <c r="AY739" s="29"/>
      <c r="AZ739" s="29"/>
      <c r="BA739" s="29"/>
      <c r="BB739" s="29"/>
      <c r="BC739" s="29"/>
      <c r="BD739" s="29"/>
      <c r="BE739" s="29"/>
      <c r="BF739" s="29"/>
      <c r="BG739" s="29"/>
      <c r="BH739" s="29"/>
      <c r="BI739" s="29"/>
      <c r="BJ739" s="29"/>
      <c r="BK739" s="29"/>
      <c r="BL739" s="29"/>
      <c r="BM739" s="29"/>
      <c r="BN739" s="29"/>
      <c r="BO739" s="29"/>
      <c r="BP739" s="29"/>
      <c r="BQ739" s="29"/>
      <c r="BR739" s="29"/>
      <c r="BS739" s="29"/>
      <c r="BT739" s="29"/>
      <c r="BU739" s="29"/>
      <c r="BV739" s="29"/>
      <c r="BW739" s="29"/>
      <c r="BX739" s="29"/>
      <c r="BY739" s="29"/>
      <c r="BZ739" s="29"/>
      <c r="CA739" s="29"/>
      <c r="CB739" s="29"/>
      <c r="CC739" s="29"/>
      <c r="CD739" s="29"/>
      <c r="CE739" s="29"/>
      <c r="CF739" s="29"/>
      <c r="CG739" s="29"/>
      <c r="CH739" s="29"/>
      <c r="CI739" s="29"/>
      <c r="CJ739" s="29"/>
      <c r="CK739" s="29"/>
      <c r="CL739" s="29"/>
      <c r="CM739" s="29"/>
      <c r="CN739" s="29"/>
      <c r="CO739" s="29"/>
      <c r="CP739" s="29"/>
      <c r="CQ739" s="29"/>
      <c r="CR739" s="29"/>
      <c r="CS739" s="29"/>
      <c r="CT739" s="29"/>
      <c r="CU739" s="29"/>
      <c r="CV739" s="29"/>
      <c r="CW739" s="29"/>
      <c r="CX739" s="29"/>
      <c r="CY739" s="29"/>
      <c r="CZ739" s="29"/>
      <c r="DA739" s="29"/>
    </row>
    <row r="740" spans="6:105">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c r="AS740" s="29"/>
      <c r="AT740" s="29"/>
      <c r="AU740" s="29"/>
      <c r="AV740" s="29"/>
      <c r="AW740" s="29"/>
      <c r="AX740" s="29"/>
      <c r="AY740" s="29"/>
      <c r="AZ740" s="29"/>
      <c r="BA740" s="29"/>
      <c r="BB740" s="29"/>
      <c r="BC740" s="29"/>
      <c r="BD740" s="29"/>
      <c r="BE740" s="29"/>
      <c r="BF740" s="29"/>
      <c r="BG740" s="29"/>
      <c r="BH740" s="29"/>
      <c r="BI740" s="29"/>
      <c r="BJ740" s="29"/>
      <c r="BK740" s="29"/>
      <c r="BL740" s="29"/>
      <c r="BM740" s="29"/>
      <c r="BN740" s="29"/>
      <c r="BO740" s="29"/>
      <c r="BP740" s="29"/>
      <c r="BQ740" s="29"/>
      <c r="BR740" s="29"/>
      <c r="BS740" s="29"/>
      <c r="BT740" s="29"/>
      <c r="BU740" s="29"/>
      <c r="BV740" s="29"/>
      <c r="BW740" s="29"/>
      <c r="BX740" s="29"/>
      <c r="BY740" s="29"/>
      <c r="BZ740" s="29"/>
      <c r="CA740" s="29"/>
      <c r="CB740" s="29"/>
      <c r="CC740" s="29"/>
      <c r="CD740" s="29"/>
      <c r="CE740" s="29"/>
      <c r="CF740" s="29"/>
      <c r="CG740" s="29"/>
      <c r="CH740" s="29"/>
      <c r="CI740" s="29"/>
      <c r="CJ740" s="29"/>
      <c r="CK740" s="29"/>
      <c r="CL740" s="29"/>
      <c r="CM740" s="29"/>
      <c r="CN740" s="29"/>
      <c r="CO740" s="29"/>
      <c r="CP740" s="29"/>
      <c r="CQ740" s="29"/>
      <c r="CR740" s="29"/>
      <c r="CS740" s="29"/>
      <c r="CT740" s="29"/>
      <c r="CU740" s="29"/>
      <c r="CV740" s="29"/>
      <c r="CW740" s="29"/>
      <c r="CX740" s="29"/>
      <c r="CY740" s="29"/>
      <c r="CZ740" s="29"/>
      <c r="DA740" s="29"/>
    </row>
    <row r="741" spans="6:105">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c r="AS741" s="29"/>
      <c r="AT741" s="29"/>
      <c r="AU741" s="29"/>
      <c r="AV741" s="29"/>
      <c r="AW741" s="29"/>
      <c r="AX741" s="29"/>
      <c r="AY741" s="29"/>
      <c r="AZ741" s="29"/>
      <c r="BA741" s="29"/>
      <c r="BB741" s="29"/>
      <c r="BC741" s="29"/>
      <c r="BD741" s="29"/>
      <c r="BE741" s="29"/>
      <c r="BF741" s="29"/>
      <c r="BG741" s="29"/>
      <c r="BH741" s="29"/>
      <c r="BI741" s="29"/>
      <c r="BJ741" s="29"/>
      <c r="BK741" s="29"/>
      <c r="BL741" s="29"/>
      <c r="BM741" s="29"/>
      <c r="BN741" s="29"/>
      <c r="BO741" s="29"/>
      <c r="BP741" s="29"/>
      <c r="BQ741" s="29"/>
      <c r="BR741" s="29"/>
      <c r="BS741" s="29"/>
      <c r="BT741" s="29"/>
      <c r="BU741" s="29"/>
      <c r="BV741" s="29"/>
      <c r="BW741" s="29"/>
      <c r="BX741" s="29"/>
      <c r="BY741" s="29"/>
      <c r="BZ741" s="29"/>
      <c r="CA741" s="29"/>
      <c r="CB741" s="29"/>
      <c r="CC741" s="29"/>
      <c r="CD741" s="29"/>
      <c r="CE741" s="29"/>
      <c r="CF741" s="29"/>
      <c r="CG741" s="29"/>
      <c r="CH741" s="29"/>
      <c r="CI741" s="29"/>
      <c r="CJ741" s="29"/>
      <c r="CK741" s="29"/>
      <c r="CL741" s="29"/>
      <c r="CM741" s="29"/>
      <c r="CN741" s="29"/>
      <c r="CO741" s="29"/>
      <c r="CP741" s="29"/>
      <c r="CQ741" s="29"/>
      <c r="CR741" s="29"/>
      <c r="CS741" s="29"/>
      <c r="CT741" s="29"/>
      <c r="CU741" s="29"/>
      <c r="CV741" s="29"/>
      <c r="CW741" s="29"/>
      <c r="CX741" s="29"/>
      <c r="CY741" s="29"/>
      <c r="CZ741" s="29"/>
      <c r="DA741" s="29"/>
    </row>
    <row r="742" spans="6:105">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c r="AS742" s="29"/>
      <c r="AT742" s="29"/>
      <c r="AU742" s="29"/>
      <c r="AV742" s="29"/>
      <c r="AW742" s="29"/>
      <c r="AX742" s="29"/>
      <c r="AY742" s="29"/>
      <c r="AZ742" s="29"/>
      <c r="BA742" s="29"/>
      <c r="BB742" s="29"/>
      <c r="BC742" s="29"/>
      <c r="BD742" s="29"/>
      <c r="BE742" s="29"/>
      <c r="BF742" s="29"/>
      <c r="BG742" s="29"/>
      <c r="BH742" s="29"/>
      <c r="BI742" s="29"/>
      <c r="BJ742" s="29"/>
      <c r="BK742" s="29"/>
      <c r="BL742" s="29"/>
      <c r="BM742" s="29"/>
      <c r="BN742" s="29"/>
      <c r="BO742" s="29"/>
      <c r="BP742" s="29"/>
      <c r="BQ742" s="29"/>
      <c r="BR742" s="29"/>
      <c r="BS742" s="29"/>
      <c r="BT742" s="29"/>
      <c r="BU742" s="29"/>
      <c r="BV742" s="29"/>
      <c r="BW742" s="29"/>
      <c r="BX742" s="29"/>
      <c r="BY742" s="29"/>
      <c r="BZ742" s="29"/>
      <c r="CA742" s="29"/>
      <c r="CB742" s="29"/>
      <c r="CC742" s="29"/>
      <c r="CD742" s="29"/>
      <c r="CE742" s="29"/>
      <c r="CF742" s="29"/>
      <c r="CG742" s="29"/>
      <c r="CH742" s="29"/>
      <c r="CI742" s="29"/>
      <c r="CJ742" s="29"/>
      <c r="CK742" s="29"/>
      <c r="CL742" s="29"/>
      <c r="CM742" s="29"/>
      <c r="CN742" s="29"/>
      <c r="CO742" s="29"/>
      <c r="CP742" s="29"/>
      <c r="CQ742" s="29"/>
      <c r="CR742" s="29"/>
      <c r="CS742" s="29"/>
      <c r="CT742" s="29"/>
      <c r="CU742" s="29"/>
      <c r="CV742" s="29"/>
      <c r="CW742" s="29"/>
      <c r="CX742" s="29"/>
      <c r="CY742" s="29"/>
      <c r="CZ742" s="29"/>
      <c r="DA742" s="29"/>
    </row>
    <row r="743" spans="6:105">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c r="AS743" s="29"/>
      <c r="AT743" s="29"/>
      <c r="AU743" s="29"/>
      <c r="AV743" s="29"/>
      <c r="AW743" s="29"/>
      <c r="AX743" s="29"/>
      <c r="AY743" s="29"/>
      <c r="AZ743" s="29"/>
      <c r="BA743" s="29"/>
      <c r="BB743" s="29"/>
      <c r="BC743" s="29"/>
      <c r="BD743" s="29"/>
      <c r="BE743" s="29"/>
      <c r="BF743" s="29"/>
      <c r="BG743" s="29"/>
      <c r="BH743" s="29"/>
      <c r="BI743" s="29"/>
      <c r="BJ743" s="29"/>
      <c r="BK743" s="29"/>
      <c r="BL743" s="29"/>
      <c r="BM743" s="29"/>
      <c r="BN743" s="29"/>
      <c r="BO743" s="29"/>
      <c r="BP743" s="29"/>
      <c r="BQ743" s="29"/>
      <c r="BR743" s="29"/>
      <c r="BS743" s="29"/>
      <c r="BT743" s="29"/>
      <c r="BU743" s="29"/>
      <c r="BV743" s="29"/>
      <c r="BW743" s="29"/>
      <c r="BX743" s="29"/>
      <c r="BY743" s="29"/>
      <c r="BZ743" s="29"/>
      <c r="CA743" s="29"/>
      <c r="CB743" s="29"/>
      <c r="CC743" s="29"/>
      <c r="CD743" s="29"/>
      <c r="CE743" s="29"/>
      <c r="CF743" s="29"/>
      <c r="CG743" s="29"/>
      <c r="CH743" s="29"/>
      <c r="CI743" s="29"/>
      <c r="CJ743" s="29"/>
      <c r="CK743" s="29"/>
      <c r="CL743" s="29"/>
      <c r="CM743" s="29"/>
      <c r="CN743" s="29"/>
      <c r="CO743" s="29"/>
      <c r="CP743" s="29"/>
      <c r="CQ743" s="29"/>
      <c r="CR743" s="29"/>
      <c r="CS743" s="29"/>
      <c r="CT743" s="29"/>
      <c r="CU743" s="29"/>
      <c r="CV743" s="29"/>
      <c r="CW743" s="29"/>
      <c r="CX743" s="29"/>
      <c r="CY743" s="29"/>
      <c r="CZ743" s="29"/>
      <c r="DA743" s="29"/>
    </row>
    <row r="744" spans="6:105">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c r="AS744" s="29"/>
      <c r="AT744" s="29"/>
      <c r="AU744" s="29"/>
      <c r="AV744" s="29"/>
      <c r="AW744" s="29"/>
      <c r="AX744" s="29"/>
      <c r="AY744" s="29"/>
      <c r="AZ744" s="29"/>
      <c r="BA744" s="29"/>
      <c r="BB744" s="29"/>
      <c r="BC744" s="29"/>
      <c r="BD744" s="29"/>
      <c r="BE744" s="29"/>
      <c r="BF744" s="29"/>
      <c r="BG744" s="29"/>
      <c r="BH744" s="29"/>
      <c r="BI744" s="29"/>
      <c r="BJ744" s="29"/>
      <c r="BK744" s="29"/>
      <c r="BL744" s="29"/>
      <c r="BM744" s="29"/>
      <c r="BN744" s="29"/>
      <c r="BO744" s="29"/>
      <c r="BP744" s="29"/>
      <c r="BQ744" s="29"/>
      <c r="BR744" s="29"/>
      <c r="BS744" s="29"/>
      <c r="BT744" s="29"/>
      <c r="BU744" s="29"/>
      <c r="BV744" s="29"/>
      <c r="BW744" s="29"/>
      <c r="BX744" s="29"/>
      <c r="BY744" s="29"/>
      <c r="BZ744" s="29"/>
      <c r="CA744" s="29"/>
      <c r="CB744" s="29"/>
      <c r="CC744" s="29"/>
      <c r="CD744" s="29"/>
      <c r="CE744" s="29"/>
      <c r="CF744" s="29"/>
      <c r="CG744" s="29"/>
      <c r="CH744" s="29"/>
      <c r="CI744" s="29"/>
      <c r="CJ744" s="29"/>
      <c r="CK744" s="29"/>
      <c r="CL744" s="29"/>
      <c r="CM744" s="29"/>
      <c r="CN744" s="29"/>
      <c r="CO744" s="29"/>
      <c r="CP744" s="29"/>
      <c r="CQ744" s="29"/>
      <c r="CR744" s="29"/>
      <c r="CS744" s="29"/>
      <c r="CT744" s="29"/>
      <c r="CU744" s="29"/>
      <c r="CV744" s="29"/>
      <c r="CW744" s="29"/>
      <c r="CX744" s="29"/>
      <c r="CY744" s="29"/>
      <c r="CZ744" s="29"/>
      <c r="DA744" s="29"/>
    </row>
    <row r="745" spans="6:105">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c r="AS745" s="29"/>
      <c r="AT745" s="29"/>
      <c r="AU745" s="29"/>
      <c r="AV745" s="29"/>
      <c r="AW745" s="29"/>
      <c r="AX745" s="29"/>
      <c r="AY745" s="29"/>
      <c r="AZ745" s="29"/>
      <c r="BA745" s="29"/>
      <c r="BB745" s="29"/>
      <c r="BC745" s="29"/>
      <c r="BD745" s="29"/>
      <c r="BE745" s="29"/>
      <c r="BF745" s="29"/>
      <c r="BG745" s="29"/>
      <c r="BH745" s="29"/>
      <c r="BI745" s="29"/>
      <c r="BJ745" s="29"/>
      <c r="BK745" s="29"/>
      <c r="BL745" s="29"/>
      <c r="BM745" s="29"/>
      <c r="BN745" s="29"/>
      <c r="BO745" s="29"/>
      <c r="BP745" s="29"/>
      <c r="BQ745" s="29"/>
      <c r="BR745" s="29"/>
      <c r="BS745" s="29"/>
      <c r="BT745" s="29"/>
      <c r="BU745" s="29"/>
      <c r="BV745" s="29"/>
      <c r="BW745" s="29"/>
      <c r="BX745" s="29"/>
      <c r="BY745" s="29"/>
      <c r="BZ745" s="29"/>
      <c r="CA745" s="29"/>
      <c r="CB745" s="29"/>
      <c r="CC745" s="29"/>
      <c r="CD745" s="29"/>
      <c r="CE745" s="29"/>
      <c r="CF745" s="29"/>
      <c r="CG745" s="29"/>
      <c r="CH745" s="29"/>
      <c r="CI745" s="29"/>
      <c r="CJ745" s="29"/>
      <c r="CK745" s="29"/>
      <c r="CL745" s="29"/>
      <c r="CM745" s="29"/>
      <c r="CN745" s="29"/>
      <c r="CO745" s="29"/>
      <c r="CP745" s="29"/>
      <c r="CQ745" s="29"/>
      <c r="CR745" s="29"/>
      <c r="CS745" s="29"/>
      <c r="CT745" s="29"/>
      <c r="CU745" s="29"/>
      <c r="CV745" s="29"/>
      <c r="CW745" s="29"/>
      <c r="CX745" s="29"/>
      <c r="CY745" s="29"/>
      <c r="CZ745" s="29"/>
      <c r="DA745" s="29"/>
    </row>
    <row r="746" spans="6:105">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29"/>
      <c r="AT746" s="29"/>
      <c r="AU746" s="29"/>
      <c r="AV746" s="29"/>
      <c r="AW746" s="29"/>
      <c r="AX746" s="29"/>
      <c r="AY746" s="29"/>
      <c r="AZ746" s="29"/>
      <c r="BA746" s="29"/>
      <c r="BB746" s="29"/>
      <c r="BC746" s="29"/>
      <c r="BD746" s="29"/>
      <c r="BE746" s="29"/>
      <c r="BF746" s="29"/>
      <c r="BG746" s="29"/>
      <c r="BH746" s="29"/>
      <c r="BI746" s="29"/>
      <c r="BJ746" s="29"/>
      <c r="BK746" s="29"/>
      <c r="BL746" s="29"/>
      <c r="BM746" s="29"/>
      <c r="BN746" s="29"/>
      <c r="BO746" s="29"/>
      <c r="BP746" s="29"/>
      <c r="BQ746" s="29"/>
      <c r="BR746" s="29"/>
      <c r="BS746" s="29"/>
      <c r="BT746" s="29"/>
      <c r="BU746" s="29"/>
      <c r="BV746" s="29"/>
      <c r="BW746" s="29"/>
      <c r="BX746" s="29"/>
      <c r="BY746" s="29"/>
      <c r="BZ746" s="29"/>
      <c r="CA746" s="29"/>
      <c r="CB746" s="29"/>
      <c r="CC746" s="29"/>
      <c r="CD746" s="29"/>
      <c r="CE746" s="29"/>
      <c r="CF746" s="29"/>
      <c r="CG746" s="29"/>
      <c r="CH746" s="29"/>
      <c r="CI746" s="29"/>
      <c r="CJ746" s="29"/>
      <c r="CK746" s="29"/>
      <c r="CL746" s="29"/>
      <c r="CM746" s="29"/>
      <c r="CN746" s="29"/>
      <c r="CO746" s="29"/>
      <c r="CP746" s="29"/>
      <c r="CQ746" s="29"/>
      <c r="CR746" s="29"/>
      <c r="CS746" s="29"/>
      <c r="CT746" s="29"/>
      <c r="CU746" s="29"/>
      <c r="CV746" s="29"/>
      <c r="CW746" s="29"/>
      <c r="CX746" s="29"/>
      <c r="CY746" s="29"/>
      <c r="CZ746" s="29"/>
      <c r="DA746" s="29"/>
    </row>
    <row r="747" spans="6:105">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29"/>
      <c r="AT747" s="29"/>
      <c r="AU747" s="29"/>
      <c r="AV747" s="29"/>
      <c r="AW747" s="29"/>
      <c r="AX747" s="29"/>
      <c r="AY747" s="29"/>
      <c r="AZ747" s="29"/>
      <c r="BA747" s="29"/>
      <c r="BB747" s="29"/>
      <c r="BC747" s="29"/>
      <c r="BD747" s="29"/>
      <c r="BE747" s="29"/>
      <c r="BF747" s="29"/>
      <c r="BG747" s="29"/>
      <c r="BH747" s="29"/>
      <c r="BI747" s="29"/>
      <c r="BJ747" s="29"/>
      <c r="BK747" s="29"/>
      <c r="BL747" s="29"/>
      <c r="BM747" s="29"/>
      <c r="BN747" s="29"/>
      <c r="BO747" s="29"/>
      <c r="BP747" s="29"/>
      <c r="BQ747" s="29"/>
      <c r="BR747" s="29"/>
      <c r="BS747" s="29"/>
      <c r="BT747" s="29"/>
      <c r="BU747" s="29"/>
      <c r="BV747" s="29"/>
      <c r="BW747" s="29"/>
      <c r="BX747" s="29"/>
      <c r="BY747" s="29"/>
      <c r="BZ747" s="29"/>
      <c r="CA747" s="29"/>
      <c r="CB747" s="29"/>
      <c r="CC747" s="29"/>
      <c r="CD747" s="29"/>
      <c r="CE747" s="29"/>
      <c r="CF747" s="29"/>
      <c r="CG747" s="29"/>
      <c r="CH747" s="29"/>
      <c r="CI747" s="29"/>
      <c r="CJ747" s="29"/>
      <c r="CK747" s="29"/>
      <c r="CL747" s="29"/>
      <c r="CM747" s="29"/>
      <c r="CN747" s="29"/>
      <c r="CO747" s="29"/>
      <c r="CP747" s="29"/>
      <c r="CQ747" s="29"/>
      <c r="CR747" s="29"/>
      <c r="CS747" s="29"/>
      <c r="CT747" s="29"/>
      <c r="CU747" s="29"/>
      <c r="CV747" s="29"/>
      <c r="CW747" s="29"/>
      <c r="CX747" s="29"/>
      <c r="CY747" s="29"/>
      <c r="CZ747" s="29"/>
      <c r="DA747" s="29"/>
    </row>
    <row r="748" spans="6:105">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29"/>
      <c r="AT748" s="29"/>
      <c r="AU748" s="29"/>
      <c r="AV748" s="29"/>
      <c r="AW748" s="29"/>
      <c r="AX748" s="29"/>
      <c r="AY748" s="29"/>
      <c r="AZ748" s="29"/>
      <c r="BA748" s="29"/>
      <c r="BB748" s="29"/>
      <c r="BC748" s="29"/>
      <c r="BD748" s="29"/>
      <c r="BE748" s="29"/>
      <c r="BF748" s="29"/>
      <c r="BG748" s="29"/>
      <c r="BH748" s="29"/>
      <c r="BI748" s="29"/>
      <c r="BJ748" s="29"/>
      <c r="BK748" s="29"/>
      <c r="BL748" s="29"/>
      <c r="BM748" s="29"/>
      <c r="BN748" s="29"/>
      <c r="BO748" s="29"/>
      <c r="BP748" s="29"/>
      <c r="BQ748" s="29"/>
      <c r="BR748" s="29"/>
      <c r="BS748" s="29"/>
      <c r="BT748" s="29"/>
      <c r="BU748" s="29"/>
      <c r="BV748" s="29"/>
      <c r="BW748" s="29"/>
      <c r="BX748" s="29"/>
      <c r="BY748" s="29"/>
      <c r="BZ748" s="29"/>
      <c r="CA748" s="29"/>
      <c r="CB748" s="29"/>
      <c r="CC748" s="29"/>
      <c r="CD748" s="29"/>
      <c r="CE748" s="29"/>
      <c r="CF748" s="29"/>
      <c r="CG748" s="29"/>
      <c r="CH748" s="29"/>
      <c r="CI748" s="29"/>
      <c r="CJ748" s="29"/>
      <c r="CK748" s="29"/>
      <c r="CL748" s="29"/>
      <c r="CM748" s="29"/>
      <c r="CN748" s="29"/>
      <c r="CO748" s="29"/>
      <c r="CP748" s="29"/>
      <c r="CQ748" s="29"/>
      <c r="CR748" s="29"/>
      <c r="CS748" s="29"/>
      <c r="CT748" s="29"/>
      <c r="CU748" s="29"/>
      <c r="CV748" s="29"/>
      <c r="CW748" s="29"/>
      <c r="CX748" s="29"/>
      <c r="CY748" s="29"/>
      <c r="CZ748" s="29"/>
      <c r="DA748" s="29"/>
    </row>
    <row r="749" spans="6:105">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c r="AS749" s="29"/>
      <c r="AT749" s="29"/>
      <c r="AU749" s="29"/>
      <c r="AV749" s="29"/>
      <c r="AW749" s="29"/>
      <c r="AX749" s="29"/>
      <c r="AY749" s="29"/>
      <c r="AZ749" s="29"/>
      <c r="BA749" s="29"/>
      <c r="BB749" s="29"/>
      <c r="BC749" s="29"/>
      <c r="BD749" s="29"/>
      <c r="BE749" s="29"/>
      <c r="BF749" s="29"/>
      <c r="BG749" s="29"/>
      <c r="BH749" s="29"/>
      <c r="BI749" s="29"/>
      <c r="BJ749" s="29"/>
      <c r="BK749" s="29"/>
      <c r="BL749" s="29"/>
      <c r="BM749" s="29"/>
      <c r="BN749" s="29"/>
      <c r="BO749" s="29"/>
      <c r="BP749" s="29"/>
      <c r="BQ749" s="29"/>
      <c r="BR749" s="29"/>
      <c r="BS749" s="29"/>
      <c r="BT749" s="29"/>
      <c r="BU749" s="29"/>
      <c r="BV749" s="29"/>
      <c r="BW749" s="29"/>
      <c r="BX749" s="29"/>
      <c r="BY749" s="29"/>
      <c r="BZ749" s="29"/>
      <c r="CA749" s="29"/>
      <c r="CB749" s="29"/>
      <c r="CC749" s="29"/>
      <c r="CD749" s="29"/>
      <c r="CE749" s="29"/>
      <c r="CF749" s="29"/>
      <c r="CG749" s="29"/>
      <c r="CH749" s="29"/>
      <c r="CI749" s="29"/>
      <c r="CJ749" s="29"/>
      <c r="CK749" s="29"/>
      <c r="CL749" s="29"/>
      <c r="CM749" s="29"/>
      <c r="CN749" s="29"/>
      <c r="CO749" s="29"/>
      <c r="CP749" s="29"/>
      <c r="CQ749" s="29"/>
      <c r="CR749" s="29"/>
      <c r="CS749" s="29"/>
      <c r="CT749" s="29"/>
      <c r="CU749" s="29"/>
      <c r="CV749" s="29"/>
      <c r="CW749" s="29"/>
      <c r="CX749" s="29"/>
      <c r="CY749" s="29"/>
      <c r="CZ749" s="29"/>
      <c r="DA749" s="29"/>
    </row>
    <row r="750" spans="6:105">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c r="AS750" s="29"/>
      <c r="AT750" s="29"/>
      <c r="AU750" s="29"/>
      <c r="AV750" s="29"/>
      <c r="AW750" s="29"/>
      <c r="AX750" s="29"/>
      <c r="AY750" s="29"/>
      <c r="AZ750" s="29"/>
      <c r="BA750" s="29"/>
      <c r="BB750" s="29"/>
      <c r="BC750" s="29"/>
      <c r="BD750" s="29"/>
      <c r="BE750" s="29"/>
      <c r="BF750" s="29"/>
      <c r="BG750" s="29"/>
      <c r="BH750" s="29"/>
      <c r="BI750" s="29"/>
      <c r="BJ750" s="29"/>
      <c r="BK750" s="29"/>
      <c r="BL750" s="29"/>
      <c r="BM750" s="29"/>
      <c r="BN750" s="29"/>
      <c r="BO750" s="29"/>
      <c r="BP750" s="29"/>
      <c r="BQ750" s="29"/>
      <c r="BR750" s="29"/>
      <c r="BS750" s="29"/>
      <c r="BT750" s="29"/>
      <c r="BU750" s="29"/>
      <c r="BV750" s="29"/>
      <c r="BW750" s="29"/>
      <c r="BX750" s="29"/>
      <c r="BY750" s="29"/>
      <c r="BZ750" s="29"/>
      <c r="CA750" s="29"/>
      <c r="CB750" s="29"/>
      <c r="CC750" s="29"/>
      <c r="CD750" s="29"/>
      <c r="CE750" s="29"/>
      <c r="CF750" s="29"/>
      <c r="CG750" s="29"/>
      <c r="CH750" s="29"/>
      <c r="CI750" s="29"/>
      <c r="CJ750" s="29"/>
      <c r="CK750" s="29"/>
      <c r="CL750" s="29"/>
      <c r="CM750" s="29"/>
      <c r="CN750" s="29"/>
      <c r="CO750" s="29"/>
      <c r="CP750" s="29"/>
      <c r="CQ750" s="29"/>
      <c r="CR750" s="29"/>
      <c r="CS750" s="29"/>
      <c r="CT750" s="29"/>
      <c r="CU750" s="29"/>
      <c r="CV750" s="29"/>
      <c r="CW750" s="29"/>
      <c r="CX750" s="29"/>
      <c r="CY750" s="29"/>
      <c r="CZ750" s="29"/>
      <c r="DA750" s="29"/>
    </row>
    <row r="751" spans="6:105">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c r="AS751" s="29"/>
      <c r="AT751" s="29"/>
      <c r="AU751" s="29"/>
      <c r="AV751" s="29"/>
      <c r="AW751" s="29"/>
      <c r="AX751" s="29"/>
      <c r="AY751" s="29"/>
      <c r="AZ751" s="29"/>
      <c r="BA751" s="29"/>
      <c r="BB751" s="29"/>
      <c r="BC751" s="29"/>
      <c r="BD751" s="29"/>
      <c r="BE751" s="29"/>
      <c r="BF751" s="29"/>
      <c r="BG751" s="29"/>
      <c r="BH751" s="29"/>
      <c r="BI751" s="29"/>
      <c r="BJ751" s="29"/>
      <c r="BK751" s="29"/>
      <c r="BL751" s="29"/>
      <c r="BM751" s="29"/>
      <c r="BN751" s="29"/>
      <c r="BO751" s="29"/>
      <c r="BP751" s="29"/>
      <c r="BQ751" s="29"/>
      <c r="BR751" s="29"/>
      <c r="BS751" s="29"/>
      <c r="BT751" s="29"/>
      <c r="BU751" s="29"/>
      <c r="BV751" s="29"/>
      <c r="BW751" s="29"/>
      <c r="BX751" s="29"/>
      <c r="BY751" s="29"/>
      <c r="BZ751" s="29"/>
      <c r="CA751" s="29"/>
      <c r="CB751" s="29"/>
      <c r="CC751" s="29"/>
      <c r="CD751" s="29"/>
      <c r="CE751" s="29"/>
      <c r="CF751" s="29"/>
      <c r="CG751" s="29"/>
      <c r="CH751" s="29"/>
      <c r="CI751" s="29"/>
      <c r="CJ751" s="29"/>
      <c r="CK751" s="29"/>
      <c r="CL751" s="29"/>
      <c r="CM751" s="29"/>
      <c r="CN751" s="29"/>
      <c r="CO751" s="29"/>
      <c r="CP751" s="29"/>
      <c r="CQ751" s="29"/>
      <c r="CR751" s="29"/>
      <c r="CS751" s="29"/>
      <c r="CT751" s="29"/>
      <c r="CU751" s="29"/>
      <c r="CV751" s="29"/>
      <c r="CW751" s="29"/>
      <c r="CX751" s="29"/>
      <c r="CY751" s="29"/>
      <c r="CZ751" s="29"/>
      <c r="DA751" s="29"/>
    </row>
    <row r="752" spans="6:105">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29"/>
      <c r="AP752" s="29"/>
      <c r="AQ752" s="29"/>
      <c r="AR752" s="29"/>
      <c r="AS752" s="29"/>
      <c r="AT752" s="29"/>
      <c r="AU752" s="29"/>
      <c r="AV752" s="29"/>
      <c r="AW752" s="29"/>
      <c r="AX752" s="29"/>
      <c r="AY752" s="29"/>
      <c r="AZ752" s="29"/>
      <c r="BA752" s="29"/>
      <c r="BB752" s="29"/>
      <c r="BC752" s="29"/>
      <c r="BD752" s="29"/>
      <c r="BE752" s="29"/>
      <c r="BF752" s="29"/>
      <c r="BG752" s="29"/>
      <c r="BH752" s="29"/>
      <c r="BI752" s="29"/>
      <c r="BJ752" s="29"/>
      <c r="BK752" s="29"/>
      <c r="BL752" s="29"/>
      <c r="BM752" s="29"/>
      <c r="BN752" s="29"/>
      <c r="BO752" s="29"/>
      <c r="BP752" s="29"/>
      <c r="BQ752" s="29"/>
      <c r="BR752" s="29"/>
      <c r="BS752" s="29"/>
      <c r="BT752" s="29"/>
      <c r="BU752" s="29"/>
      <c r="BV752" s="29"/>
      <c r="BW752" s="29"/>
      <c r="BX752" s="29"/>
      <c r="BY752" s="29"/>
      <c r="BZ752" s="29"/>
      <c r="CA752" s="29"/>
      <c r="CB752" s="29"/>
      <c r="CC752" s="29"/>
      <c r="CD752" s="29"/>
      <c r="CE752" s="29"/>
      <c r="CF752" s="29"/>
      <c r="CG752" s="29"/>
      <c r="CH752" s="29"/>
      <c r="CI752" s="29"/>
      <c r="CJ752" s="29"/>
      <c r="CK752" s="29"/>
      <c r="CL752" s="29"/>
      <c r="CM752" s="29"/>
      <c r="CN752" s="29"/>
      <c r="CO752" s="29"/>
      <c r="CP752" s="29"/>
      <c r="CQ752" s="29"/>
      <c r="CR752" s="29"/>
      <c r="CS752" s="29"/>
      <c r="CT752" s="29"/>
      <c r="CU752" s="29"/>
      <c r="CV752" s="29"/>
      <c r="CW752" s="29"/>
      <c r="CX752" s="29"/>
      <c r="CY752" s="29"/>
      <c r="CZ752" s="29"/>
      <c r="DA752" s="29"/>
    </row>
    <row r="753" spans="6:105">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29"/>
      <c r="AP753" s="29"/>
      <c r="AQ753" s="29"/>
      <c r="AR753" s="29"/>
      <c r="AS753" s="29"/>
      <c r="AT753" s="29"/>
      <c r="AU753" s="29"/>
      <c r="AV753" s="29"/>
      <c r="AW753" s="29"/>
      <c r="AX753" s="29"/>
      <c r="AY753" s="29"/>
      <c r="AZ753" s="29"/>
      <c r="BA753" s="29"/>
      <c r="BB753" s="29"/>
      <c r="BC753" s="29"/>
      <c r="BD753" s="29"/>
      <c r="BE753" s="29"/>
      <c r="BF753" s="29"/>
      <c r="BG753" s="29"/>
      <c r="BH753" s="29"/>
      <c r="BI753" s="29"/>
      <c r="BJ753" s="29"/>
      <c r="BK753" s="29"/>
      <c r="BL753" s="29"/>
      <c r="BM753" s="29"/>
      <c r="BN753" s="29"/>
      <c r="BO753" s="29"/>
      <c r="BP753" s="29"/>
      <c r="BQ753" s="29"/>
      <c r="BR753" s="29"/>
      <c r="BS753" s="29"/>
      <c r="BT753" s="29"/>
      <c r="BU753" s="29"/>
      <c r="BV753" s="29"/>
      <c r="BW753" s="29"/>
      <c r="BX753" s="29"/>
      <c r="BY753" s="29"/>
      <c r="BZ753" s="29"/>
      <c r="CA753" s="29"/>
      <c r="CB753" s="29"/>
      <c r="CC753" s="29"/>
      <c r="CD753" s="29"/>
      <c r="CE753" s="29"/>
      <c r="CF753" s="29"/>
      <c r="CG753" s="29"/>
      <c r="CH753" s="29"/>
      <c r="CI753" s="29"/>
      <c r="CJ753" s="29"/>
      <c r="CK753" s="29"/>
      <c r="CL753" s="29"/>
      <c r="CM753" s="29"/>
      <c r="CN753" s="29"/>
      <c r="CO753" s="29"/>
      <c r="CP753" s="29"/>
      <c r="CQ753" s="29"/>
      <c r="CR753" s="29"/>
      <c r="CS753" s="29"/>
      <c r="CT753" s="29"/>
      <c r="CU753" s="29"/>
      <c r="CV753" s="29"/>
      <c r="CW753" s="29"/>
      <c r="CX753" s="29"/>
      <c r="CY753" s="29"/>
      <c r="CZ753" s="29"/>
      <c r="DA753" s="29"/>
    </row>
    <row r="754" spans="6:105">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29"/>
      <c r="AP754" s="29"/>
      <c r="AQ754" s="29"/>
      <c r="AR754" s="29"/>
      <c r="AS754" s="29"/>
      <c r="AT754" s="29"/>
      <c r="AU754" s="29"/>
      <c r="AV754" s="29"/>
      <c r="AW754" s="29"/>
      <c r="AX754" s="29"/>
      <c r="AY754" s="29"/>
      <c r="AZ754" s="29"/>
      <c r="BA754" s="29"/>
      <c r="BB754" s="29"/>
      <c r="BC754" s="29"/>
      <c r="BD754" s="29"/>
      <c r="BE754" s="29"/>
      <c r="BF754" s="29"/>
      <c r="BG754" s="29"/>
      <c r="BH754" s="29"/>
      <c r="BI754" s="29"/>
      <c r="BJ754" s="29"/>
      <c r="BK754" s="29"/>
      <c r="BL754" s="29"/>
      <c r="BM754" s="29"/>
      <c r="BN754" s="29"/>
      <c r="BO754" s="29"/>
      <c r="BP754" s="29"/>
      <c r="BQ754" s="29"/>
      <c r="BR754" s="29"/>
      <c r="BS754" s="29"/>
      <c r="BT754" s="29"/>
      <c r="BU754" s="29"/>
      <c r="BV754" s="29"/>
      <c r="BW754" s="29"/>
      <c r="BX754" s="29"/>
      <c r="BY754" s="29"/>
      <c r="BZ754" s="29"/>
      <c r="CA754" s="29"/>
      <c r="CB754" s="29"/>
      <c r="CC754" s="29"/>
      <c r="CD754" s="29"/>
      <c r="CE754" s="29"/>
      <c r="CF754" s="29"/>
      <c r="CG754" s="29"/>
      <c r="CH754" s="29"/>
      <c r="CI754" s="29"/>
      <c r="CJ754" s="29"/>
      <c r="CK754" s="29"/>
      <c r="CL754" s="29"/>
      <c r="CM754" s="29"/>
      <c r="CN754" s="29"/>
      <c r="CO754" s="29"/>
      <c r="CP754" s="29"/>
      <c r="CQ754" s="29"/>
      <c r="CR754" s="29"/>
      <c r="CS754" s="29"/>
      <c r="CT754" s="29"/>
      <c r="CU754" s="29"/>
      <c r="CV754" s="29"/>
      <c r="CW754" s="29"/>
      <c r="CX754" s="29"/>
      <c r="CY754" s="29"/>
      <c r="CZ754" s="29"/>
      <c r="DA754" s="29"/>
    </row>
    <row r="755" spans="6:105">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29"/>
      <c r="AP755" s="29"/>
      <c r="AQ755" s="29"/>
      <c r="AR755" s="29"/>
      <c r="AS755" s="29"/>
      <c r="AT755" s="29"/>
      <c r="AU755" s="29"/>
      <c r="AV755" s="29"/>
      <c r="AW755" s="29"/>
      <c r="AX755" s="29"/>
      <c r="AY755" s="29"/>
      <c r="AZ755" s="29"/>
      <c r="BA755" s="29"/>
      <c r="BB755" s="29"/>
      <c r="BC755" s="29"/>
      <c r="BD755" s="29"/>
      <c r="BE755" s="29"/>
      <c r="BF755" s="29"/>
      <c r="BG755" s="29"/>
      <c r="BH755" s="29"/>
      <c r="BI755" s="29"/>
      <c r="BJ755" s="29"/>
      <c r="BK755" s="29"/>
      <c r="BL755" s="29"/>
      <c r="BM755" s="29"/>
      <c r="BN755" s="29"/>
      <c r="BO755" s="29"/>
      <c r="BP755" s="29"/>
      <c r="BQ755" s="29"/>
      <c r="BR755" s="29"/>
      <c r="BS755" s="29"/>
      <c r="BT755" s="29"/>
      <c r="BU755" s="29"/>
      <c r="BV755" s="29"/>
      <c r="BW755" s="29"/>
      <c r="BX755" s="29"/>
      <c r="BY755" s="29"/>
      <c r="BZ755" s="29"/>
      <c r="CA755" s="29"/>
      <c r="CB755" s="29"/>
      <c r="CC755" s="29"/>
      <c r="CD755" s="29"/>
      <c r="CE755" s="29"/>
      <c r="CF755" s="29"/>
      <c r="CG755" s="29"/>
      <c r="CH755" s="29"/>
      <c r="CI755" s="29"/>
      <c r="CJ755" s="29"/>
      <c r="CK755" s="29"/>
      <c r="CL755" s="29"/>
      <c r="CM755" s="29"/>
      <c r="CN755" s="29"/>
      <c r="CO755" s="29"/>
      <c r="CP755" s="29"/>
      <c r="CQ755" s="29"/>
      <c r="CR755" s="29"/>
      <c r="CS755" s="29"/>
      <c r="CT755" s="29"/>
      <c r="CU755" s="29"/>
      <c r="CV755" s="29"/>
      <c r="CW755" s="29"/>
      <c r="CX755" s="29"/>
      <c r="CY755" s="29"/>
      <c r="CZ755" s="29"/>
      <c r="DA755" s="29"/>
    </row>
    <row r="756" spans="6:105">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29"/>
      <c r="AP756" s="29"/>
      <c r="AQ756" s="29"/>
      <c r="AR756" s="29"/>
      <c r="AS756" s="29"/>
      <c r="AT756" s="29"/>
      <c r="AU756" s="29"/>
      <c r="AV756" s="29"/>
      <c r="AW756" s="29"/>
      <c r="AX756" s="29"/>
      <c r="AY756" s="29"/>
      <c r="AZ756" s="29"/>
      <c r="BA756" s="29"/>
      <c r="BB756" s="29"/>
      <c r="BC756" s="29"/>
      <c r="BD756" s="29"/>
      <c r="BE756" s="29"/>
      <c r="BF756" s="29"/>
      <c r="BG756" s="29"/>
      <c r="BH756" s="29"/>
      <c r="BI756" s="29"/>
      <c r="BJ756" s="29"/>
      <c r="BK756" s="29"/>
      <c r="BL756" s="29"/>
      <c r="BM756" s="29"/>
      <c r="BN756" s="29"/>
      <c r="BO756" s="29"/>
      <c r="BP756" s="29"/>
      <c r="BQ756" s="29"/>
      <c r="BR756" s="29"/>
      <c r="BS756" s="29"/>
      <c r="BT756" s="29"/>
      <c r="BU756" s="29"/>
      <c r="BV756" s="29"/>
      <c r="BW756" s="29"/>
      <c r="BX756" s="29"/>
      <c r="BY756" s="29"/>
      <c r="BZ756" s="29"/>
      <c r="CA756" s="29"/>
      <c r="CB756" s="29"/>
      <c r="CC756" s="29"/>
      <c r="CD756" s="29"/>
      <c r="CE756" s="29"/>
      <c r="CF756" s="29"/>
      <c r="CG756" s="29"/>
      <c r="CH756" s="29"/>
      <c r="CI756" s="29"/>
      <c r="CJ756" s="29"/>
      <c r="CK756" s="29"/>
      <c r="CL756" s="29"/>
      <c r="CM756" s="29"/>
      <c r="CN756" s="29"/>
      <c r="CO756" s="29"/>
      <c r="CP756" s="29"/>
      <c r="CQ756" s="29"/>
      <c r="CR756" s="29"/>
      <c r="CS756" s="29"/>
      <c r="CT756" s="29"/>
      <c r="CU756" s="29"/>
      <c r="CV756" s="29"/>
      <c r="CW756" s="29"/>
      <c r="CX756" s="29"/>
      <c r="CY756" s="29"/>
      <c r="CZ756" s="29"/>
      <c r="DA756" s="29"/>
    </row>
    <row r="757" spans="6:105">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29"/>
      <c r="AP757" s="29"/>
      <c r="AQ757" s="29"/>
      <c r="AR757" s="29"/>
      <c r="AS757" s="29"/>
      <c r="AT757" s="29"/>
      <c r="AU757" s="29"/>
      <c r="AV757" s="29"/>
      <c r="AW757" s="29"/>
      <c r="AX757" s="29"/>
      <c r="AY757" s="29"/>
      <c r="AZ757" s="29"/>
      <c r="BA757" s="29"/>
      <c r="BB757" s="29"/>
      <c r="BC757" s="29"/>
      <c r="BD757" s="29"/>
      <c r="BE757" s="29"/>
      <c r="BF757" s="29"/>
      <c r="BG757" s="29"/>
      <c r="BH757" s="29"/>
      <c r="BI757" s="29"/>
      <c r="BJ757" s="29"/>
      <c r="BK757" s="29"/>
      <c r="BL757" s="29"/>
      <c r="BM757" s="29"/>
      <c r="BN757" s="29"/>
      <c r="BO757" s="29"/>
      <c r="BP757" s="29"/>
      <c r="BQ757" s="29"/>
      <c r="BR757" s="29"/>
      <c r="BS757" s="29"/>
      <c r="BT757" s="29"/>
      <c r="BU757" s="29"/>
      <c r="BV757" s="29"/>
      <c r="BW757" s="29"/>
      <c r="BX757" s="29"/>
      <c r="BY757" s="29"/>
      <c r="BZ757" s="29"/>
      <c r="CA757" s="29"/>
      <c r="CB757" s="29"/>
      <c r="CC757" s="29"/>
      <c r="CD757" s="29"/>
      <c r="CE757" s="29"/>
      <c r="CF757" s="29"/>
      <c r="CG757" s="29"/>
      <c r="CH757" s="29"/>
      <c r="CI757" s="29"/>
      <c r="CJ757" s="29"/>
      <c r="CK757" s="29"/>
      <c r="CL757" s="29"/>
      <c r="CM757" s="29"/>
      <c r="CN757" s="29"/>
      <c r="CO757" s="29"/>
      <c r="CP757" s="29"/>
      <c r="CQ757" s="29"/>
      <c r="CR757" s="29"/>
      <c r="CS757" s="29"/>
      <c r="CT757" s="29"/>
      <c r="CU757" s="29"/>
      <c r="CV757" s="29"/>
      <c r="CW757" s="29"/>
      <c r="CX757" s="29"/>
      <c r="CY757" s="29"/>
      <c r="CZ757" s="29"/>
      <c r="DA757" s="29"/>
    </row>
    <row r="758" spans="6:105">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29"/>
      <c r="AP758" s="29"/>
      <c r="AQ758" s="29"/>
      <c r="AR758" s="29"/>
      <c r="AS758" s="29"/>
      <c r="AT758" s="29"/>
      <c r="AU758" s="29"/>
      <c r="AV758" s="29"/>
      <c r="AW758" s="29"/>
      <c r="AX758" s="29"/>
      <c r="AY758" s="29"/>
      <c r="AZ758" s="29"/>
      <c r="BA758" s="29"/>
      <c r="BB758" s="29"/>
      <c r="BC758" s="29"/>
      <c r="BD758" s="29"/>
      <c r="BE758" s="29"/>
      <c r="BF758" s="29"/>
      <c r="BG758" s="29"/>
      <c r="BH758" s="29"/>
      <c r="BI758" s="29"/>
      <c r="BJ758" s="29"/>
      <c r="BK758" s="29"/>
      <c r="BL758" s="29"/>
      <c r="BM758" s="29"/>
      <c r="BN758" s="29"/>
      <c r="BO758" s="29"/>
      <c r="BP758" s="29"/>
      <c r="BQ758" s="29"/>
      <c r="BR758" s="29"/>
      <c r="BS758" s="29"/>
      <c r="BT758" s="29"/>
      <c r="BU758" s="29"/>
      <c r="BV758" s="29"/>
      <c r="BW758" s="29"/>
      <c r="BX758" s="29"/>
      <c r="BY758" s="29"/>
      <c r="BZ758" s="29"/>
      <c r="CA758" s="29"/>
      <c r="CB758" s="29"/>
      <c r="CC758" s="29"/>
      <c r="CD758" s="29"/>
      <c r="CE758" s="29"/>
      <c r="CF758" s="29"/>
      <c r="CG758" s="29"/>
      <c r="CH758" s="29"/>
      <c r="CI758" s="29"/>
      <c r="CJ758" s="29"/>
      <c r="CK758" s="29"/>
      <c r="CL758" s="29"/>
      <c r="CM758" s="29"/>
      <c r="CN758" s="29"/>
      <c r="CO758" s="29"/>
      <c r="CP758" s="29"/>
      <c r="CQ758" s="29"/>
      <c r="CR758" s="29"/>
      <c r="CS758" s="29"/>
      <c r="CT758" s="29"/>
      <c r="CU758" s="29"/>
      <c r="CV758" s="29"/>
      <c r="CW758" s="29"/>
      <c r="CX758" s="29"/>
      <c r="CY758" s="29"/>
      <c r="CZ758" s="29"/>
      <c r="DA758" s="29"/>
    </row>
    <row r="759" spans="6:105">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29"/>
      <c r="AP759" s="29"/>
      <c r="AQ759" s="29"/>
      <c r="AR759" s="29"/>
      <c r="AS759" s="29"/>
      <c r="AT759" s="29"/>
      <c r="AU759" s="29"/>
      <c r="AV759" s="29"/>
      <c r="AW759" s="29"/>
      <c r="AX759" s="29"/>
      <c r="AY759" s="29"/>
      <c r="AZ759" s="29"/>
      <c r="BA759" s="29"/>
      <c r="BB759" s="29"/>
      <c r="BC759" s="29"/>
      <c r="BD759" s="29"/>
      <c r="BE759" s="29"/>
      <c r="BF759" s="29"/>
      <c r="BG759" s="29"/>
      <c r="BH759" s="29"/>
      <c r="BI759" s="29"/>
      <c r="BJ759" s="29"/>
      <c r="BK759" s="29"/>
      <c r="BL759" s="29"/>
      <c r="BM759" s="29"/>
      <c r="BN759" s="29"/>
      <c r="BO759" s="29"/>
      <c r="BP759" s="29"/>
      <c r="BQ759" s="29"/>
      <c r="BR759" s="29"/>
      <c r="BS759" s="29"/>
      <c r="BT759" s="29"/>
      <c r="BU759" s="29"/>
      <c r="BV759" s="29"/>
      <c r="BW759" s="29"/>
      <c r="BX759" s="29"/>
      <c r="BY759" s="29"/>
      <c r="BZ759" s="29"/>
      <c r="CA759" s="29"/>
      <c r="CB759" s="29"/>
      <c r="CC759" s="29"/>
      <c r="CD759" s="29"/>
      <c r="CE759" s="29"/>
      <c r="CF759" s="29"/>
      <c r="CG759" s="29"/>
      <c r="CH759" s="29"/>
      <c r="CI759" s="29"/>
      <c r="CJ759" s="29"/>
      <c r="CK759" s="29"/>
      <c r="CL759" s="29"/>
      <c r="CM759" s="29"/>
      <c r="CN759" s="29"/>
      <c r="CO759" s="29"/>
      <c r="CP759" s="29"/>
      <c r="CQ759" s="29"/>
      <c r="CR759" s="29"/>
      <c r="CS759" s="29"/>
      <c r="CT759" s="29"/>
      <c r="CU759" s="29"/>
      <c r="CV759" s="29"/>
      <c r="CW759" s="29"/>
      <c r="CX759" s="29"/>
      <c r="CY759" s="29"/>
      <c r="CZ759" s="29"/>
      <c r="DA759" s="29"/>
    </row>
    <row r="760" spans="6:105">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29"/>
      <c r="AP760" s="29"/>
      <c r="AQ760" s="29"/>
      <c r="AR760" s="29"/>
      <c r="AS760" s="29"/>
      <c r="AT760" s="29"/>
      <c r="AU760" s="29"/>
      <c r="AV760" s="29"/>
      <c r="AW760" s="29"/>
      <c r="AX760" s="29"/>
      <c r="AY760" s="29"/>
      <c r="AZ760" s="29"/>
      <c r="BA760" s="29"/>
      <c r="BB760" s="29"/>
      <c r="BC760" s="29"/>
      <c r="BD760" s="29"/>
      <c r="BE760" s="29"/>
      <c r="BF760" s="29"/>
      <c r="BG760" s="29"/>
      <c r="BH760" s="29"/>
      <c r="BI760" s="29"/>
      <c r="BJ760" s="29"/>
      <c r="BK760" s="29"/>
      <c r="BL760" s="29"/>
      <c r="BM760" s="29"/>
      <c r="BN760" s="29"/>
      <c r="BO760" s="29"/>
      <c r="BP760" s="29"/>
      <c r="BQ760" s="29"/>
      <c r="BR760" s="29"/>
      <c r="BS760" s="29"/>
      <c r="BT760" s="29"/>
      <c r="BU760" s="29"/>
      <c r="BV760" s="29"/>
      <c r="BW760" s="29"/>
      <c r="BX760" s="29"/>
      <c r="BY760" s="29"/>
      <c r="BZ760" s="29"/>
      <c r="CA760" s="29"/>
      <c r="CB760" s="29"/>
      <c r="CC760" s="29"/>
      <c r="CD760" s="29"/>
      <c r="CE760" s="29"/>
      <c r="CF760" s="29"/>
      <c r="CG760" s="29"/>
      <c r="CH760" s="29"/>
      <c r="CI760" s="29"/>
      <c r="CJ760" s="29"/>
      <c r="CK760" s="29"/>
      <c r="CL760" s="29"/>
      <c r="CM760" s="29"/>
      <c r="CN760" s="29"/>
      <c r="CO760" s="29"/>
      <c r="CP760" s="29"/>
      <c r="CQ760" s="29"/>
      <c r="CR760" s="29"/>
      <c r="CS760" s="29"/>
      <c r="CT760" s="29"/>
      <c r="CU760" s="29"/>
      <c r="CV760" s="29"/>
      <c r="CW760" s="29"/>
      <c r="CX760" s="29"/>
      <c r="CY760" s="29"/>
      <c r="CZ760" s="29"/>
      <c r="DA760" s="29"/>
    </row>
    <row r="761" spans="6:105">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29"/>
      <c r="AP761" s="29"/>
      <c r="AQ761" s="29"/>
      <c r="AR761" s="29"/>
      <c r="AS761" s="29"/>
      <c r="AT761" s="29"/>
      <c r="AU761" s="29"/>
      <c r="AV761" s="29"/>
      <c r="AW761" s="29"/>
      <c r="AX761" s="29"/>
      <c r="AY761" s="29"/>
      <c r="AZ761" s="29"/>
      <c r="BA761" s="29"/>
      <c r="BB761" s="29"/>
      <c r="BC761" s="29"/>
      <c r="BD761" s="29"/>
      <c r="BE761" s="29"/>
      <c r="BF761" s="29"/>
      <c r="BG761" s="29"/>
      <c r="BH761" s="29"/>
      <c r="BI761" s="29"/>
      <c r="BJ761" s="29"/>
      <c r="BK761" s="29"/>
      <c r="BL761" s="29"/>
      <c r="BM761" s="29"/>
      <c r="BN761" s="29"/>
      <c r="BO761" s="29"/>
      <c r="BP761" s="29"/>
      <c r="BQ761" s="29"/>
      <c r="BR761" s="29"/>
      <c r="BS761" s="29"/>
      <c r="BT761" s="29"/>
      <c r="BU761" s="29"/>
      <c r="BV761" s="29"/>
      <c r="BW761" s="29"/>
      <c r="BX761" s="29"/>
      <c r="BY761" s="29"/>
      <c r="BZ761" s="29"/>
      <c r="CA761" s="29"/>
      <c r="CB761" s="29"/>
      <c r="CC761" s="29"/>
      <c r="CD761" s="29"/>
      <c r="CE761" s="29"/>
      <c r="CF761" s="29"/>
      <c r="CG761" s="29"/>
      <c r="CH761" s="29"/>
      <c r="CI761" s="29"/>
      <c r="CJ761" s="29"/>
      <c r="CK761" s="29"/>
      <c r="CL761" s="29"/>
      <c r="CM761" s="29"/>
      <c r="CN761" s="29"/>
      <c r="CO761" s="29"/>
      <c r="CP761" s="29"/>
      <c r="CQ761" s="29"/>
      <c r="CR761" s="29"/>
      <c r="CS761" s="29"/>
      <c r="CT761" s="29"/>
      <c r="CU761" s="29"/>
      <c r="CV761" s="29"/>
      <c r="CW761" s="29"/>
      <c r="CX761" s="29"/>
      <c r="CY761" s="29"/>
      <c r="CZ761" s="29"/>
      <c r="DA761" s="29"/>
    </row>
    <row r="762" spans="6:105">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29"/>
      <c r="AP762" s="29"/>
      <c r="AQ762" s="29"/>
      <c r="AR762" s="29"/>
      <c r="AS762" s="29"/>
      <c r="AT762" s="29"/>
      <c r="AU762" s="29"/>
      <c r="AV762" s="29"/>
      <c r="AW762" s="29"/>
      <c r="AX762" s="29"/>
      <c r="AY762" s="29"/>
      <c r="AZ762" s="29"/>
      <c r="BA762" s="29"/>
      <c r="BB762" s="29"/>
      <c r="BC762" s="29"/>
      <c r="BD762" s="29"/>
      <c r="BE762" s="29"/>
      <c r="BF762" s="29"/>
      <c r="BG762" s="29"/>
      <c r="BH762" s="29"/>
      <c r="BI762" s="29"/>
      <c r="BJ762" s="29"/>
      <c r="BK762" s="29"/>
      <c r="BL762" s="29"/>
      <c r="BM762" s="29"/>
      <c r="BN762" s="29"/>
      <c r="BO762" s="29"/>
      <c r="BP762" s="29"/>
      <c r="BQ762" s="29"/>
      <c r="BR762" s="29"/>
      <c r="BS762" s="29"/>
      <c r="BT762" s="29"/>
      <c r="BU762" s="29"/>
      <c r="BV762" s="29"/>
      <c r="BW762" s="29"/>
      <c r="BX762" s="29"/>
      <c r="BY762" s="29"/>
      <c r="BZ762" s="29"/>
      <c r="CA762" s="29"/>
      <c r="CB762" s="29"/>
      <c r="CC762" s="29"/>
      <c r="CD762" s="29"/>
      <c r="CE762" s="29"/>
      <c r="CF762" s="29"/>
      <c r="CG762" s="29"/>
      <c r="CH762" s="29"/>
      <c r="CI762" s="29"/>
      <c r="CJ762" s="29"/>
      <c r="CK762" s="29"/>
      <c r="CL762" s="29"/>
      <c r="CM762" s="29"/>
      <c r="CN762" s="29"/>
      <c r="CO762" s="29"/>
      <c r="CP762" s="29"/>
      <c r="CQ762" s="29"/>
      <c r="CR762" s="29"/>
      <c r="CS762" s="29"/>
      <c r="CT762" s="29"/>
      <c r="CU762" s="29"/>
      <c r="CV762" s="29"/>
      <c r="CW762" s="29"/>
      <c r="CX762" s="29"/>
      <c r="CY762" s="29"/>
      <c r="CZ762" s="29"/>
      <c r="DA762" s="29"/>
    </row>
    <row r="763" spans="6:105">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29"/>
      <c r="AP763" s="29"/>
      <c r="AQ763" s="29"/>
      <c r="AR763" s="29"/>
      <c r="AS763" s="29"/>
      <c r="AT763" s="29"/>
      <c r="AU763" s="29"/>
      <c r="AV763" s="29"/>
      <c r="AW763" s="29"/>
      <c r="AX763" s="29"/>
      <c r="AY763" s="29"/>
      <c r="AZ763" s="29"/>
      <c r="BA763" s="29"/>
      <c r="BB763" s="29"/>
      <c r="BC763" s="29"/>
      <c r="BD763" s="29"/>
      <c r="BE763" s="29"/>
      <c r="BF763" s="29"/>
      <c r="BG763" s="29"/>
      <c r="BH763" s="29"/>
      <c r="BI763" s="29"/>
      <c r="BJ763" s="29"/>
      <c r="BK763" s="29"/>
      <c r="BL763" s="29"/>
      <c r="BM763" s="29"/>
      <c r="BN763" s="29"/>
      <c r="BO763" s="29"/>
      <c r="BP763" s="29"/>
      <c r="BQ763" s="29"/>
      <c r="BR763" s="29"/>
      <c r="BS763" s="29"/>
      <c r="BT763" s="29"/>
      <c r="BU763" s="29"/>
      <c r="BV763" s="29"/>
      <c r="BW763" s="29"/>
      <c r="BX763" s="29"/>
      <c r="BY763" s="29"/>
      <c r="BZ763" s="29"/>
      <c r="CA763" s="29"/>
      <c r="CB763" s="29"/>
      <c r="CC763" s="29"/>
      <c r="CD763" s="29"/>
      <c r="CE763" s="29"/>
      <c r="CF763" s="29"/>
      <c r="CG763" s="29"/>
      <c r="CH763" s="29"/>
      <c r="CI763" s="29"/>
      <c r="CJ763" s="29"/>
      <c r="CK763" s="29"/>
      <c r="CL763" s="29"/>
      <c r="CM763" s="29"/>
      <c r="CN763" s="29"/>
      <c r="CO763" s="29"/>
      <c r="CP763" s="29"/>
      <c r="CQ763" s="29"/>
      <c r="CR763" s="29"/>
      <c r="CS763" s="29"/>
      <c r="CT763" s="29"/>
      <c r="CU763" s="29"/>
      <c r="CV763" s="29"/>
      <c r="CW763" s="29"/>
      <c r="CX763" s="29"/>
      <c r="CY763" s="29"/>
      <c r="CZ763" s="29"/>
      <c r="DA763" s="29"/>
    </row>
    <row r="764" spans="6:105">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29"/>
      <c r="AP764" s="29"/>
      <c r="AQ764" s="29"/>
      <c r="AR764" s="29"/>
      <c r="AS764" s="29"/>
      <c r="AT764" s="29"/>
      <c r="AU764" s="29"/>
      <c r="AV764" s="29"/>
      <c r="AW764" s="29"/>
      <c r="AX764" s="29"/>
      <c r="AY764" s="29"/>
      <c r="AZ764" s="29"/>
      <c r="BA764" s="29"/>
      <c r="BB764" s="29"/>
      <c r="BC764" s="29"/>
      <c r="BD764" s="29"/>
      <c r="BE764" s="29"/>
      <c r="BF764" s="29"/>
      <c r="BG764" s="29"/>
      <c r="BH764" s="29"/>
      <c r="BI764" s="29"/>
      <c r="BJ764" s="29"/>
      <c r="BK764" s="29"/>
      <c r="BL764" s="29"/>
      <c r="BM764" s="29"/>
      <c r="BN764" s="29"/>
      <c r="BO764" s="29"/>
      <c r="BP764" s="29"/>
      <c r="BQ764" s="29"/>
      <c r="BR764" s="29"/>
      <c r="BS764" s="29"/>
      <c r="BT764" s="29"/>
      <c r="BU764" s="29"/>
      <c r="BV764" s="29"/>
      <c r="BW764" s="29"/>
      <c r="BX764" s="29"/>
      <c r="BY764" s="29"/>
      <c r="BZ764" s="29"/>
      <c r="CA764" s="29"/>
      <c r="CB764" s="29"/>
      <c r="CC764" s="29"/>
      <c r="CD764" s="29"/>
      <c r="CE764" s="29"/>
      <c r="CF764" s="29"/>
      <c r="CG764" s="29"/>
      <c r="CH764" s="29"/>
      <c r="CI764" s="29"/>
      <c r="CJ764" s="29"/>
      <c r="CK764" s="29"/>
      <c r="CL764" s="29"/>
      <c r="CM764" s="29"/>
      <c r="CN764" s="29"/>
      <c r="CO764" s="29"/>
      <c r="CP764" s="29"/>
      <c r="CQ764" s="29"/>
      <c r="CR764" s="29"/>
      <c r="CS764" s="29"/>
      <c r="CT764" s="29"/>
      <c r="CU764" s="29"/>
      <c r="CV764" s="29"/>
      <c r="CW764" s="29"/>
      <c r="CX764" s="29"/>
      <c r="CY764" s="29"/>
      <c r="CZ764" s="29"/>
      <c r="DA764" s="29"/>
    </row>
    <row r="765" spans="6:105">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29"/>
      <c r="AP765" s="29"/>
      <c r="AQ765" s="29"/>
      <c r="AR765" s="29"/>
      <c r="AS765" s="29"/>
      <c r="AT765" s="29"/>
      <c r="AU765" s="29"/>
      <c r="AV765" s="29"/>
      <c r="AW765" s="29"/>
      <c r="AX765" s="29"/>
      <c r="AY765" s="29"/>
      <c r="AZ765" s="29"/>
      <c r="BA765" s="29"/>
      <c r="BB765" s="29"/>
      <c r="BC765" s="29"/>
      <c r="BD765" s="29"/>
      <c r="BE765" s="29"/>
      <c r="BF765" s="29"/>
      <c r="BG765" s="29"/>
      <c r="BH765" s="29"/>
      <c r="BI765" s="29"/>
      <c r="BJ765" s="29"/>
      <c r="BK765" s="29"/>
      <c r="BL765" s="29"/>
      <c r="BM765" s="29"/>
      <c r="BN765" s="29"/>
      <c r="BO765" s="29"/>
      <c r="BP765" s="29"/>
      <c r="BQ765" s="29"/>
      <c r="BR765" s="29"/>
      <c r="BS765" s="29"/>
      <c r="BT765" s="29"/>
      <c r="BU765" s="29"/>
      <c r="BV765" s="29"/>
      <c r="BW765" s="29"/>
      <c r="BX765" s="29"/>
      <c r="BY765" s="29"/>
      <c r="BZ765" s="29"/>
      <c r="CA765" s="29"/>
      <c r="CB765" s="29"/>
      <c r="CC765" s="29"/>
      <c r="CD765" s="29"/>
      <c r="CE765" s="29"/>
      <c r="CF765" s="29"/>
      <c r="CG765" s="29"/>
      <c r="CH765" s="29"/>
      <c r="CI765" s="29"/>
      <c r="CJ765" s="29"/>
      <c r="CK765" s="29"/>
      <c r="CL765" s="29"/>
      <c r="CM765" s="29"/>
      <c r="CN765" s="29"/>
      <c r="CO765" s="29"/>
      <c r="CP765" s="29"/>
      <c r="CQ765" s="29"/>
      <c r="CR765" s="29"/>
      <c r="CS765" s="29"/>
      <c r="CT765" s="29"/>
      <c r="CU765" s="29"/>
      <c r="CV765" s="29"/>
      <c r="CW765" s="29"/>
      <c r="CX765" s="29"/>
      <c r="CY765" s="29"/>
      <c r="CZ765" s="29"/>
      <c r="DA765" s="29"/>
    </row>
    <row r="766" spans="6:105">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29"/>
      <c r="AP766" s="29"/>
      <c r="AQ766" s="29"/>
      <c r="AR766" s="29"/>
      <c r="AS766" s="29"/>
      <c r="AT766" s="29"/>
      <c r="AU766" s="29"/>
      <c r="AV766" s="29"/>
      <c r="AW766" s="29"/>
      <c r="AX766" s="29"/>
      <c r="AY766" s="29"/>
      <c r="AZ766" s="29"/>
      <c r="BA766" s="29"/>
      <c r="BB766" s="29"/>
      <c r="BC766" s="29"/>
      <c r="BD766" s="29"/>
      <c r="BE766" s="29"/>
      <c r="BF766" s="29"/>
      <c r="BG766" s="29"/>
      <c r="BH766" s="29"/>
      <c r="BI766" s="29"/>
      <c r="BJ766" s="29"/>
      <c r="BK766" s="29"/>
      <c r="BL766" s="29"/>
      <c r="BM766" s="29"/>
      <c r="BN766" s="29"/>
      <c r="BO766" s="29"/>
      <c r="BP766" s="29"/>
      <c r="BQ766" s="29"/>
      <c r="BR766" s="29"/>
      <c r="BS766" s="29"/>
      <c r="BT766" s="29"/>
      <c r="BU766" s="29"/>
      <c r="BV766" s="29"/>
      <c r="BW766" s="29"/>
      <c r="BX766" s="29"/>
      <c r="BY766" s="29"/>
      <c r="BZ766" s="29"/>
      <c r="CA766" s="29"/>
      <c r="CB766" s="29"/>
      <c r="CC766" s="29"/>
      <c r="CD766" s="29"/>
      <c r="CE766" s="29"/>
      <c r="CF766" s="29"/>
      <c r="CG766" s="29"/>
      <c r="CH766" s="29"/>
      <c r="CI766" s="29"/>
      <c r="CJ766" s="29"/>
      <c r="CK766" s="29"/>
      <c r="CL766" s="29"/>
      <c r="CM766" s="29"/>
      <c r="CN766" s="29"/>
      <c r="CO766" s="29"/>
      <c r="CP766" s="29"/>
      <c r="CQ766" s="29"/>
      <c r="CR766" s="29"/>
      <c r="CS766" s="29"/>
      <c r="CT766" s="29"/>
      <c r="CU766" s="29"/>
      <c r="CV766" s="29"/>
      <c r="CW766" s="29"/>
      <c r="CX766" s="29"/>
      <c r="CY766" s="29"/>
      <c r="CZ766" s="29"/>
      <c r="DA766" s="29"/>
    </row>
    <row r="767" spans="6:105">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29"/>
      <c r="AP767" s="29"/>
      <c r="AQ767" s="29"/>
      <c r="AR767" s="29"/>
      <c r="AS767" s="29"/>
      <c r="AT767" s="29"/>
      <c r="AU767" s="29"/>
      <c r="AV767" s="29"/>
      <c r="AW767" s="29"/>
      <c r="AX767" s="29"/>
      <c r="AY767" s="29"/>
      <c r="AZ767" s="29"/>
      <c r="BA767" s="29"/>
      <c r="BB767" s="29"/>
      <c r="BC767" s="29"/>
      <c r="BD767" s="29"/>
      <c r="BE767" s="29"/>
      <c r="BF767" s="29"/>
      <c r="BG767" s="29"/>
      <c r="BH767" s="29"/>
      <c r="BI767" s="29"/>
      <c r="BJ767" s="29"/>
      <c r="BK767" s="29"/>
      <c r="BL767" s="29"/>
      <c r="BM767" s="29"/>
      <c r="BN767" s="29"/>
      <c r="BO767" s="29"/>
      <c r="BP767" s="29"/>
      <c r="BQ767" s="29"/>
      <c r="BR767" s="29"/>
      <c r="BS767" s="29"/>
      <c r="BT767" s="29"/>
      <c r="BU767" s="29"/>
      <c r="BV767" s="29"/>
      <c r="BW767" s="29"/>
      <c r="BX767" s="29"/>
      <c r="BY767" s="29"/>
      <c r="BZ767" s="29"/>
      <c r="CA767" s="29"/>
      <c r="CB767" s="29"/>
      <c r="CC767" s="29"/>
      <c r="CD767" s="29"/>
      <c r="CE767" s="29"/>
      <c r="CF767" s="29"/>
      <c r="CG767" s="29"/>
      <c r="CH767" s="29"/>
      <c r="CI767" s="29"/>
      <c r="CJ767" s="29"/>
      <c r="CK767" s="29"/>
      <c r="CL767" s="29"/>
      <c r="CM767" s="29"/>
      <c r="CN767" s="29"/>
      <c r="CO767" s="29"/>
      <c r="CP767" s="29"/>
      <c r="CQ767" s="29"/>
      <c r="CR767" s="29"/>
      <c r="CS767" s="29"/>
      <c r="CT767" s="29"/>
      <c r="CU767" s="29"/>
      <c r="CV767" s="29"/>
      <c r="CW767" s="29"/>
      <c r="CX767" s="29"/>
      <c r="CY767" s="29"/>
      <c r="CZ767" s="29"/>
      <c r="DA767" s="29"/>
    </row>
    <row r="768" spans="6:105">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29"/>
      <c r="AP768" s="29"/>
      <c r="AQ768" s="29"/>
      <c r="AR768" s="29"/>
      <c r="AS768" s="29"/>
      <c r="AT768" s="29"/>
      <c r="AU768" s="29"/>
      <c r="AV768" s="29"/>
      <c r="AW768" s="29"/>
      <c r="AX768" s="29"/>
      <c r="AY768" s="29"/>
      <c r="AZ768" s="29"/>
      <c r="BA768" s="29"/>
      <c r="BB768" s="29"/>
      <c r="BC768" s="29"/>
      <c r="BD768" s="29"/>
      <c r="BE768" s="29"/>
      <c r="BF768" s="29"/>
      <c r="BG768" s="29"/>
      <c r="BH768" s="29"/>
      <c r="BI768" s="29"/>
      <c r="BJ768" s="29"/>
      <c r="BK768" s="29"/>
      <c r="BL768" s="29"/>
      <c r="BM768" s="29"/>
      <c r="BN768" s="29"/>
      <c r="BO768" s="29"/>
      <c r="BP768" s="29"/>
      <c r="BQ768" s="29"/>
      <c r="BR768" s="29"/>
      <c r="BS768" s="29"/>
      <c r="BT768" s="29"/>
      <c r="BU768" s="29"/>
      <c r="BV768" s="29"/>
      <c r="BW768" s="29"/>
      <c r="BX768" s="29"/>
      <c r="BY768" s="29"/>
      <c r="BZ768" s="29"/>
      <c r="CA768" s="29"/>
      <c r="CB768" s="29"/>
      <c r="CC768" s="29"/>
      <c r="CD768" s="29"/>
      <c r="CE768" s="29"/>
      <c r="CF768" s="29"/>
      <c r="CG768" s="29"/>
      <c r="CH768" s="29"/>
      <c r="CI768" s="29"/>
      <c r="CJ768" s="29"/>
      <c r="CK768" s="29"/>
      <c r="CL768" s="29"/>
      <c r="CM768" s="29"/>
      <c r="CN768" s="29"/>
      <c r="CO768" s="29"/>
      <c r="CP768" s="29"/>
      <c r="CQ768" s="29"/>
      <c r="CR768" s="29"/>
      <c r="CS768" s="29"/>
      <c r="CT768" s="29"/>
      <c r="CU768" s="29"/>
      <c r="CV768" s="29"/>
      <c r="CW768" s="29"/>
      <c r="CX768" s="29"/>
      <c r="CY768" s="29"/>
      <c r="CZ768" s="29"/>
      <c r="DA768" s="29"/>
    </row>
    <row r="769" spans="6:105">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c r="AS769" s="29"/>
      <c r="AT769" s="29"/>
      <c r="AU769" s="29"/>
      <c r="AV769" s="29"/>
      <c r="AW769" s="29"/>
      <c r="AX769" s="29"/>
      <c r="AY769" s="29"/>
      <c r="AZ769" s="29"/>
      <c r="BA769" s="29"/>
      <c r="BB769" s="29"/>
      <c r="BC769" s="29"/>
      <c r="BD769" s="29"/>
      <c r="BE769" s="29"/>
      <c r="BF769" s="29"/>
      <c r="BG769" s="29"/>
      <c r="BH769" s="29"/>
      <c r="BI769" s="29"/>
      <c r="BJ769" s="29"/>
      <c r="BK769" s="29"/>
      <c r="BL769" s="29"/>
      <c r="BM769" s="29"/>
      <c r="BN769" s="29"/>
      <c r="BO769" s="29"/>
      <c r="BP769" s="29"/>
      <c r="BQ769" s="29"/>
      <c r="BR769" s="29"/>
      <c r="BS769" s="29"/>
      <c r="BT769" s="29"/>
      <c r="BU769" s="29"/>
      <c r="BV769" s="29"/>
      <c r="BW769" s="29"/>
      <c r="BX769" s="29"/>
      <c r="BY769" s="29"/>
      <c r="BZ769" s="29"/>
      <c r="CA769" s="29"/>
      <c r="CB769" s="29"/>
      <c r="CC769" s="29"/>
      <c r="CD769" s="29"/>
      <c r="CE769" s="29"/>
      <c r="CF769" s="29"/>
      <c r="CG769" s="29"/>
      <c r="CH769" s="29"/>
      <c r="CI769" s="29"/>
      <c r="CJ769" s="29"/>
      <c r="CK769" s="29"/>
      <c r="CL769" s="29"/>
      <c r="CM769" s="29"/>
      <c r="CN769" s="29"/>
      <c r="CO769" s="29"/>
      <c r="CP769" s="29"/>
      <c r="CQ769" s="29"/>
      <c r="CR769" s="29"/>
      <c r="CS769" s="29"/>
      <c r="CT769" s="29"/>
      <c r="CU769" s="29"/>
      <c r="CV769" s="29"/>
      <c r="CW769" s="29"/>
      <c r="CX769" s="29"/>
      <c r="CY769" s="29"/>
      <c r="CZ769" s="29"/>
      <c r="DA769" s="29"/>
    </row>
    <row r="770" spans="6:105">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c r="AS770" s="29"/>
      <c r="AT770" s="29"/>
      <c r="AU770" s="29"/>
      <c r="AV770" s="29"/>
      <c r="AW770" s="29"/>
      <c r="AX770" s="29"/>
      <c r="AY770" s="29"/>
      <c r="AZ770" s="29"/>
      <c r="BA770" s="29"/>
      <c r="BB770" s="29"/>
      <c r="BC770" s="29"/>
      <c r="BD770" s="29"/>
      <c r="BE770" s="29"/>
      <c r="BF770" s="29"/>
      <c r="BG770" s="29"/>
      <c r="BH770" s="29"/>
      <c r="BI770" s="29"/>
      <c r="BJ770" s="29"/>
      <c r="BK770" s="29"/>
      <c r="BL770" s="29"/>
      <c r="BM770" s="29"/>
      <c r="BN770" s="29"/>
      <c r="BO770" s="29"/>
      <c r="BP770" s="29"/>
      <c r="BQ770" s="29"/>
      <c r="BR770" s="29"/>
      <c r="BS770" s="29"/>
      <c r="BT770" s="29"/>
      <c r="BU770" s="29"/>
      <c r="BV770" s="29"/>
      <c r="BW770" s="29"/>
      <c r="BX770" s="29"/>
      <c r="BY770" s="29"/>
      <c r="BZ770" s="29"/>
      <c r="CA770" s="29"/>
      <c r="CB770" s="29"/>
      <c r="CC770" s="29"/>
      <c r="CD770" s="29"/>
      <c r="CE770" s="29"/>
      <c r="CF770" s="29"/>
      <c r="CG770" s="29"/>
      <c r="CH770" s="29"/>
      <c r="CI770" s="29"/>
      <c r="CJ770" s="29"/>
      <c r="CK770" s="29"/>
      <c r="CL770" s="29"/>
      <c r="CM770" s="29"/>
      <c r="CN770" s="29"/>
      <c r="CO770" s="29"/>
      <c r="CP770" s="29"/>
      <c r="CQ770" s="29"/>
      <c r="CR770" s="29"/>
      <c r="CS770" s="29"/>
      <c r="CT770" s="29"/>
      <c r="CU770" s="29"/>
      <c r="CV770" s="29"/>
      <c r="CW770" s="29"/>
      <c r="CX770" s="29"/>
      <c r="CY770" s="29"/>
      <c r="CZ770" s="29"/>
      <c r="DA770" s="29"/>
    </row>
    <row r="771" spans="6:105">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c r="AS771" s="29"/>
      <c r="AT771" s="29"/>
      <c r="AU771" s="29"/>
      <c r="AV771" s="29"/>
      <c r="AW771" s="29"/>
      <c r="AX771" s="29"/>
      <c r="AY771" s="29"/>
      <c r="AZ771" s="29"/>
      <c r="BA771" s="29"/>
      <c r="BB771" s="29"/>
      <c r="BC771" s="29"/>
      <c r="BD771" s="29"/>
      <c r="BE771" s="29"/>
      <c r="BF771" s="29"/>
      <c r="BG771" s="29"/>
      <c r="BH771" s="29"/>
      <c r="BI771" s="29"/>
      <c r="BJ771" s="29"/>
      <c r="BK771" s="29"/>
      <c r="BL771" s="29"/>
      <c r="BM771" s="29"/>
      <c r="BN771" s="29"/>
      <c r="BO771" s="29"/>
      <c r="BP771" s="29"/>
      <c r="BQ771" s="29"/>
      <c r="BR771" s="29"/>
      <c r="BS771" s="29"/>
      <c r="BT771" s="29"/>
      <c r="BU771" s="29"/>
      <c r="BV771" s="29"/>
      <c r="BW771" s="29"/>
      <c r="BX771" s="29"/>
      <c r="BY771" s="29"/>
      <c r="BZ771" s="29"/>
      <c r="CA771" s="29"/>
      <c r="CB771" s="29"/>
      <c r="CC771" s="29"/>
      <c r="CD771" s="29"/>
      <c r="CE771" s="29"/>
      <c r="CF771" s="29"/>
      <c r="CG771" s="29"/>
      <c r="CH771" s="29"/>
      <c r="CI771" s="29"/>
      <c r="CJ771" s="29"/>
      <c r="CK771" s="29"/>
      <c r="CL771" s="29"/>
      <c r="CM771" s="29"/>
      <c r="CN771" s="29"/>
      <c r="CO771" s="29"/>
      <c r="CP771" s="29"/>
      <c r="CQ771" s="29"/>
      <c r="CR771" s="29"/>
      <c r="CS771" s="29"/>
      <c r="CT771" s="29"/>
      <c r="CU771" s="29"/>
      <c r="CV771" s="29"/>
      <c r="CW771" s="29"/>
      <c r="CX771" s="29"/>
      <c r="CY771" s="29"/>
      <c r="CZ771" s="29"/>
      <c r="DA771" s="29"/>
    </row>
    <row r="772" spans="6:105">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c r="AS772" s="29"/>
      <c r="AT772" s="29"/>
      <c r="AU772" s="29"/>
      <c r="AV772" s="29"/>
      <c r="AW772" s="29"/>
      <c r="AX772" s="29"/>
      <c r="AY772" s="29"/>
      <c r="AZ772" s="29"/>
      <c r="BA772" s="29"/>
      <c r="BB772" s="29"/>
      <c r="BC772" s="29"/>
      <c r="BD772" s="29"/>
      <c r="BE772" s="29"/>
      <c r="BF772" s="29"/>
      <c r="BG772" s="29"/>
      <c r="BH772" s="29"/>
      <c r="BI772" s="29"/>
      <c r="BJ772" s="29"/>
      <c r="BK772" s="29"/>
      <c r="BL772" s="29"/>
      <c r="BM772" s="29"/>
      <c r="BN772" s="29"/>
      <c r="BO772" s="29"/>
      <c r="BP772" s="29"/>
      <c r="BQ772" s="29"/>
      <c r="BR772" s="29"/>
      <c r="BS772" s="29"/>
      <c r="BT772" s="29"/>
      <c r="BU772" s="29"/>
      <c r="BV772" s="29"/>
      <c r="BW772" s="29"/>
      <c r="BX772" s="29"/>
      <c r="BY772" s="29"/>
      <c r="BZ772" s="29"/>
      <c r="CA772" s="29"/>
      <c r="CB772" s="29"/>
      <c r="CC772" s="29"/>
      <c r="CD772" s="29"/>
      <c r="CE772" s="29"/>
      <c r="CF772" s="29"/>
      <c r="CG772" s="29"/>
      <c r="CH772" s="29"/>
      <c r="CI772" s="29"/>
      <c r="CJ772" s="29"/>
      <c r="CK772" s="29"/>
      <c r="CL772" s="29"/>
      <c r="CM772" s="29"/>
      <c r="CN772" s="29"/>
      <c r="CO772" s="29"/>
      <c r="CP772" s="29"/>
      <c r="CQ772" s="29"/>
      <c r="CR772" s="29"/>
      <c r="CS772" s="29"/>
      <c r="CT772" s="29"/>
      <c r="CU772" s="29"/>
      <c r="CV772" s="29"/>
      <c r="CW772" s="29"/>
      <c r="CX772" s="29"/>
      <c r="CY772" s="29"/>
      <c r="CZ772" s="29"/>
      <c r="DA772" s="29"/>
    </row>
    <row r="773" spans="6:105">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c r="AS773" s="29"/>
      <c r="AT773" s="29"/>
      <c r="AU773" s="29"/>
      <c r="AV773" s="29"/>
      <c r="AW773" s="29"/>
      <c r="AX773" s="29"/>
      <c r="AY773" s="29"/>
      <c r="AZ773" s="29"/>
      <c r="BA773" s="29"/>
      <c r="BB773" s="29"/>
      <c r="BC773" s="29"/>
      <c r="BD773" s="29"/>
      <c r="BE773" s="29"/>
      <c r="BF773" s="29"/>
      <c r="BG773" s="29"/>
      <c r="BH773" s="29"/>
      <c r="BI773" s="29"/>
      <c r="BJ773" s="29"/>
      <c r="BK773" s="29"/>
      <c r="BL773" s="29"/>
      <c r="BM773" s="29"/>
      <c r="BN773" s="29"/>
      <c r="BO773" s="29"/>
      <c r="BP773" s="29"/>
      <c r="BQ773" s="29"/>
      <c r="BR773" s="29"/>
      <c r="BS773" s="29"/>
      <c r="BT773" s="29"/>
      <c r="BU773" s="29"/>
      <c r="BV773" s="29"/>
      <c r="BW773" s="29"/>
      <c r="BX773" s="29"/>
      <c r="BY773" s="29"/>
      <c r="BZ773" s="29"/>
      <c r="CA773" s="29"/>
      <c r="CB773" s="29"/>
      <c r="CC773" s="29"/>
      <c r="CD773" s="29"/>
      <c r="CE773" s="29"/>
      <c r="CF773" s="29"/>
      <c r="CG773" s="29"/>
      <c r="CH773" s="29"/>
      <c r="CI773" s="29"/>
      <c r="CJ773" s="29"/>
      <c r="CK773" s="29"/>
      <c r="CL773" s="29"/>
      <c r="CM773" s="29"/>
      <c r="CN773" s="29"/>
      <c r="CO773" s="29"/>
      <c r="CP773" s="29"/>
      <c r="CQ773" s="29"/>
      <c r="CR773" s="29"/>
      <c r="CS773" s="29"/>
      <c r="CT773" s="29"/>
      <c r="CU773" s="29"/>
      <c r="CV773" s="29"/>
      <c r="CW773" s="29"/>
      <c r="CX773" s="29"/>
      <c r="CY773" s="29"/>
      <c r="CZ773" s="29"/>
      <c r="DA773" s="29"/>
    </row>
    <row r="774" spans="6:105">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c r="AS774" s="29"/>
      <c r="AT774" s="29"/>
      <c r="AU774" s="29"/>
      <c r="AV774" s="29"/>
      <c r="AW774" s="29"/>
      <c r="AX774" s="29"/>
      <c r="AY774" s="29"/>
      <c r="AZ774" s="29"/>
      <c r="BA774" s="29"/>
      <c r="BB774" s="29"/>
      <c r="BC774" s="29"/>
      <c r="BD774" s="29"/>
      <c r="BE774" s="29"/>
      <c r="BF774" s="29"/>
      <c r="BG774" s="29"/>
      <c r="BH774" s="29"/>
      <c r="BI774" s="29"/>
      <c r="BJ774" s="29"/>
      <c r="BK774" s="29"/>
      <c r="BL774" s="29"/>
      <c r="BM774" s="29"/>
      <c r="BN774" s="29"/>
      <c r="BO774" s="29"/>
      <c r="BP774" s="29"/>
      <c r="BQ774" s="29"/>
      <c r="BR774" s="29"/>
      <c r="BS774" s="29"/>
      <c r="BT774" s="29"/>
      <c r="BU774" s="29"/>
      <c r="BV774" s="29"/>
      <c r="BW774" s="29"/>
      <c r="BX774" s="29"/>
      <c r="BY774" s="29"/>
      <c r="BZ774" s="29"/>
      <c r="CA774" s="29"/>
      <c r="CB774" s="29"/>
      <c r="CC774" s="29"/>
      <c r="CD774" s="29"/>
      <c r="CE774" s="29"/>
      <c r="CF774" s="29"/>
      <c r="CG774" s="29"/>
      <c r="CH774" s="29"/>
      <c r="CI774" s="29"/>
      <c r="CJ774" s="29"/>
      <c r="CK774" s="29"/>
      <c r="CL774" s="29"/>
      <c r="CM774" s="29"/>
      <c r="CN774" s="29"/>
      <c r="CO774" s="29"/>
      <c r="CP774" s="29"/>
      <c r="CQ774" s="29"/>
      <c r="CR774" s="29"/>
      <c r="CS774" s="29"/>
      <c r="CT774" s="29"/>
      <c r="CU774" s="29"/>
      <c r="CV774" s="29"/>
      <c r="CW774" s="29"/>
      <c r="CX774" s="29"/>
      <c r="CY774" s="29"/>
      <c r="CZ774" s="29"/>
      <c r="DA774" s="29"/>
    </row>
  </sheetData>
  <sheetProtection algorithmName="SHA-512" hashValue="kT9SJ3yFnLo2Ucfb+kDlEl6FuGPnfsj+Nl3djesnnrVdXtg4IWPC7Dial00LEAtlf61cgkANjwZTziP86hdjsQ==" saltValue="atCulMIO369zlQn70b66+g==" spinCount="100000" sheet="1" objects="1" scenarios="1"/>
  <mergeCells count="9">
    <mergeCell ref="F32:K32"/>
    <mergeCell ref="F58:J58"/>
    <mergeCell ref="F59:J59"/>
    <mergeCell ref="F60:J60"/>
    <mergeCell ref="B4:D4"/>
    <mergeCell ref="B17:D17"/>
    <mergeCell ref="B26:D26"/>
    <mergeCell ref="B6:D7"/>
    <mergeCell ref="F29:K29"/>
  </mergeCells>
  <hyperlinks>
    <hyperlink ref="B11:D11" location="'Ethics &amp; compliance'!A1" display="Ethics &amp; Compliance" xr:uid="{B1781A12-CD2B-D24A-9A5D-7A64BD38AFA7}"/>
    <hyperlink ref="B17:D17" location="'Economic performance'!A1" display="Economic Performance " xr:uid="{20D14362-617E-F741-854A-22D33362AF81}"/>
    <hyperlink ref="B24:D24" location="'Health and Safety'!A1" display="Health and Safety" xr:uid="{00107BE2-BCA0-644C-94AC-3AD1EC995F40}"/>
    <hyperlink ref="B26:D26" location="Workforce!A1" display="Workforce " xr:uid="{46FA3C03-0EA4-114A-8271-7E7EABF65F50}"/>
    <hyperlink ref="B40:D40" location="'Energy &amp; Emissions '!A1" display="Energy and Emissions" xr:uid="{CB36C1F3-B987-0648-9987-4FFFB59EDC50}"/>
    <hyperlink ref="B47:D47" location="Water!A1" display="Water " xr:uid="{A075F89C-664D-644C-942C-ED4FD0F97492}"/>
    <hyperlink ref="B55:D55" location="'Biodiversity &amp; Land'!A1" display="Biodiversity and Land" xr:uid="{5F13597C-5231-CE4D-9F4D-8557C7F9B654}"/>
    <hyperlink ref="B58:D58" location="Materials!A1" display="Materials" xr:uid="{C51853B4-D1C5-A945-BB50-D5B6919F2EE4}"/>
    <hyperlink ref="B60:D60" location="'Tailings &amp; Waste'!A1" display="Tailings and Waste" xr:uid="{33BEAD35-57A2-F043-AB1C-D5A7910B20CD}"/>
    <hyperlink ref="B11" location="'Ethics and compliance'!A1" display="Ethics and Compliance" xr:uid="{79A5DC44-F567-2E4A-AE12-231370B42061}"/>
    <hyperlink ref="B40" location="'Energy and Emissions '!A1" display="Energy and Emissions" xr:uid="{2890537B-74AB-2346-B6E1-A3785B56B827}"/>
    <hyperlink ref="B55" location="'Biodiversity and Land'!A1" display="Biodiversity and Land" xr:uid="{7C476A6C-00F8-AF4C-945D-1F105D749C6F}"/>
    <hyperlink ref="B60" location="'Tailings and Waste'!A1" display="Tailings and Waste" xr:uid="{7E99FB65-51E2-1F44-AF99-382ACA3E7ABC}"/>
    <hyperlink ref="B18:B23" location="'Economic performance'!A1" display="Economic performance (USD millions)" xr:uid="{DCAEB6CC-9ADB-8D48-8C50-721ED77CE49B}"/>
    <hyperlink ref="B25" location="'Health and safety'!A1" display="Injuries and health" xr:uid="{753F4E95-DAEC-B940-9BAB-3E62E3A5C335}"/>
    <hyperlink ref="B41:B44" location="'Energy and Emissions '!A1" display="Energy consumption within the organization (gigajoules)" xr:uid="{03A6D02F-186B-5440-8C1A-3ECF8E2E747A}"/>
    <hyperlink ref="B48:B53" location="Water!A1" display="Total water withdrawal, discharge, consumption, and use (000 m3)" xr:uid="{67D4816C-8391-2546-B464-23C9A178D0C3}"/>
    <hyperlink ref="B56:B57" location="'Biodiversity and Land'!A1" display="Protected conservartion status or species on IAMGOLD concessions" xr:uid="{7F58D069-311D-2347-B24A-F71F6BC7F1BB}"/>
    <hyperlink ref="B59" location="Materials!A1" display="Total weight of non-renewable materials (tonnes)" xr:uid="{9C243177-A157-3E4B-9F08-FB4ECFC18041}"/>
    <hyperlink ref="B61:B64" location="'Tailings and Waste'!A1" display="Generated waste (metric tons)" xr:uid="{E081E4BF-0AF9-3640-A104-402CF721F5CE}"/>
    <hyperlink ref="B45" location="'Energy and Emissions '!A1" display="Base year emissions" xr:uid="{61A0F9D5-BCDB-4685-A6C1-CF36B6808A31}"/>
    <hyperlink ref="B46" location="'Energy and Emissions '!A1" display="Air emissions (non-GHGs)" xr:uid="{0809DCBE-920A-476B-9236-AAEFFED40221}"/>
    <hyperlink ref="B54" location="Water!A1" display="Number of incidents of water-related non-compliance" xr:uid="{7A7AA73C-5C51-4800-A7BB-D4989070EAF9}"/>
    <hyperlink ref="B35" location="Workforce!A1" display="Parental leave" xr:uid="{6A9ACD5B-F53F-49BF-B022-AD3CC89670FF}"/>
    <hyperlink ref="B39" location="Workforce!A1" display="Ratio of basic salary and renumeration of female to male" xr:uid="{4F65FA0F-C6D1-41D2-B28F-B20EB09BF0C4}"/>
    <hyperlink ref="B13" location="'Ethics and compliance'!A1" display="Reported incidents of discrimination" xr:uid="{94D25F9C-FFAE-499F-B92A-022D47EC45AD}"/>
    <hyperlink ref="B14" location="'Ethics and compliance'!A1" display="Number of whistleblower complaints" xr:uid="{DDDE2AFA-1E52-406A-BD3B-03794E229291}"/>
    <hyperlink ref="B12" location="'Ethics and compliance'!A1" display="Anti-corruption" xr:uid="{71108C24-4DB3-4F1B-A868-6A68D2F3C148}"/>
    <hyperlink ref="B15" location="'Ethics and compliance'!A1" display="Human rights training" xr:uid="{18A1D124-8FB3-4EE0-9B04-D738DCEB86A0}"/>
    <hyperlink ref="B16" location="'Ethics and compliance'!A1" display="Political contributions" xr:uid="{74D22DAB-8166-4755-93C5-887A7A790086}"/>
    <hyperlink ref="B34" location="Workforce!A1" display="Benefits" xr:uid="{FD3A1F5E-8BD6-4B20-A57F-C5E271F32E62}"/>
    <hyperlink ref="B36" location="Workforce!A1" display="Average hours of training per year per employee " xr:uid="{D7BEB099-1412-4EF8-A03C-74F2746BD5F3}"/>
    <hyperlink ref="B38" location="Workforce!A1" display="Employees receiving regular performance and career development reviews" xr:uid="{22FA15E1-E7AB-4CB8-BFAB-16A4F29C403C}"/>
    <hyperlink ref="B37" location="Workforce!A1" display="Programs for upgrading employee skills and transition assistance programs" xr:uid="{FC8938E2-D09D-474A-BC49-C3E04D50985E}"/>
  </hyperlink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25323A"/>
  </sheetPr>
  <dimension ref="A1:AY30"/>
  <sheetViews>
    <sheetView zoomScale="130" zoomScaleNormal="130" workbookViewId="0">
      <selection activeCell="B5" sqref="B5:G5"/>
    </sheetView>
  </sheetViews>
  <sheetFormatPr defaultColWidth="8.85546875" defaultRowHeight="12.75"/>
  <cols>
    <col min="1" max="1" width="2.42578125" style="81" customWidth="1"/>
    <col min="2" max="2" width="55.42578125" style="165" customWidth="1"/>
    <col min="3" max="4" width="13.85546875" style="340" customWidth="1"/>
    <col min="5" max="5" width="16.42578125" style="340" customWidth="1"/>
    <col min="6" max="7" width="13.85546875" style="340" customWidth="1"/>
    <col min="8" max="8" width="32.5703125" style="81" customWidth="1"/>
    <col min="9" max="51" width="8.5703125" style="81"/>
    <col min="52" max="16384" width="8.85546875" style="140"/>
  </cols>
  <sheetData>
    <row r="1" spans="2:9" s="66" customFormat="1">
      <c r="B1" s="145"/>
      <c r="C1" s="278"/>
      <c r="D1" s="278"/>
      <c r="E1" s="278"/>
      <c r="F1" s="278"/>
      <c r="G1" s="278"/>
    </row>
    <row r="2" spans="2:9" s="66" customFormat="1">
      <c r="B2" s="146" t="s">
        <v>185</v>
      </c>
      <c r="C2" s="136"/>
      <c r="D2" s="136"/>
      <c r="E2" s="136"/>
      <c r="F2" s="136"/>
      <c r="G2" s="136"/>
      <c r="H2" s="232"/>
    </row>
    <row r="3" spans="2:9" s="73" customFormat="1">
      <c r="B3" s="70"/>
      <c r="C3" s="71"/>
      <c r="D3" s="71"/>
      <c r="E3" s="71"/>
      <c r="F3" s="71"/>
      <c r="G3" s="71"/>
      <c r="H3" s="72"/>
    </row>
    <row r="4" spans="2:9" ht="14.25">
      <c r="B4" s="196" t="s">
        <v>186</v>
      </c>
      <c r="C4" s="138" t="s">
        <v>187</v>
      </c>
      <c r="D4" s="138" t="s">
        <v>188</v>
      </c>
      <c r="E4" s="138" t="s">
        <v>189</v>
      </c>
      <c r="F4" s="138" t="s">
        <v>190</v>
      </c>
      <c r="G4" s="138" t="s">
        <v>191</v>
      </c>
    </row>
    <row r="5" spans="2:9">
      <c r="B5" s="456" t="s">
        <v>192</v>
      </c>
      <c r="C5" s="457"/>
      <c r="D5" s="457"/>
      <c r="E5" s="457"/>
      <c r="F5" s="457"/>
      <c r="G5" s="458"/>
    </row>
    <row r="6" spans="2:9">
      <c r="B6" s="240" t="s">
        <v>193</v>
      </c>
      <c r="C6" s="290" t="s">
        <v>194</v>
      </c>
      <c r="D6" s="290" t="s">
        <v>194</v>
      </c>
      <c r="E6" s="290" t="s">
        <v>194</v>
      </c>
      <c r="F6" s="291">
        <v>1</v>
      </c>
      <c r="G6" s="61" t="s">
        <v>194</v>
      </c>
      <c r="H6" s="440"/>
      <c r="I6" s="441"/>
    </row>
    <row r="7" spans="2:9">
      <c r="B7" s="240" t="s">
        <v>195</v>
      </c>
      <c r="C7" s="290">
        <v>1</v>
      </c>
      <c r="D7" s="290">
        <v>1</v>
      </c>
      <c r="E7" s="290">
        <v>1</v>
      </c>
      <c r="F7" s="290">
        <v>1</v>
      </c>
      <c r="G7" s="290">
        <v>1</v>
      </c>
      <c r="H7" s="297"/>
    </row>
    <row r="8" spans="2:9">
      <c r="B8" s="240" t="s">
        <v>196</v>
      </c>
      <c r="C8" s="290">
        <v>1</v>
      </c>
      <c r="D8" s="290">
        <v>1</v>
      </c>
      <c r="E8" s="290">
        <v>1</v>
      </c>
      <c r="F8" s="290">
        <v>1</v>
      </c>
      <c r="G8" s="291">
        <v>1</v>
      </c>
      <c r="H8" s="142"/>
    </row>
    <row r="9" spans="2:9">
      <c r="B9" s="456" t="s">
        <v>197</v>
      </c>
      <c r="C9" s="457"/>
      <c r="D9" s="457"/>
      <c r="E9" s="457"/>
      <c r="F9" s="457"/>
      <c r="G9" s="458"/>
      <c r="H9" s="142"/>
    </row>
    <row r="10" spans="2:9">
      <c r="B10" s="240" t="s">
        <v>193</v>
      </c>
      <c r="C10" s="61" t="s">
        <v>194</v>
      </c>
      <c r="D10" s="61" t="s">
        <v>194</v>
      </c>
      <c r="E10" s="61" t="s">
        <v>194</v>
      </c>
      <c r="F10" s="291">
        <v>1</v>
      </c>
      <c r="G10" s="61" t="s">
        <v>194</v>
      </c>
      <c r="H10" s="440"/>
      <c r="I10" s="321"/>
    </row>
    <row r="11" spans="2:9">
      <c r="B11" s="240" t="s">
        <v>195</v>
      </c>
      <c r="C11" s="290">
        <v>1</v>
      </c>
      <c r="D11" s="290">
        <v>1</v>
      </c>
      <c r="E11" s="290">
        <v>1</v>
      </c>
      <c r="F11" s="290">
        <v>1</v>
      </c>
      <c r="G11" s="290">
        <v>1</v>
      </c>
      <c r="H11" s="142"/>
    </row>
    <row r="12" spans="2:9" ht="18" customHeight="1">
      <c r="B12" s="455" t="s">
        <v>198</v>
      </c>
      <c r="C12" s="455"/>
      <c r="D12" s="455"/>
      <c r="E12" s="455"/>
      <c r="F12" s="455"/>
      <c r="G12" s="455"/>
      <c r="H12" s="288"/>
    </row>
    <row r="13" spans="2:9" ht="18" customHeight="1">
      <c r="B13" s="442"/>
      <c r="C13" s="442"/>
      <c r="D13" s="382"/>
      <c r="E13" s="382"/>
      <c r="F13" s="382"/>
      <c r="G13" s="382"/>
      <c r="H13" s="288"/>
    </row>
    <row r="14" spans="2:9" ht="18" customHeight="1">
      <c r="B14" s="443"/>
      <c r="C14" s="443" t="s">
        <v>199</v>
      </c>
      <c r="H14" s="288"/>
    </row>
    <row r="15" spans="2:9" ht="18" customHeight="1">
      <c r="B15" s="250" t="s">
        <v>200</v>
      </c>
      <c r="C15" s="155">
        <v>0</v>
      </c>
      <c r="H15" s="288"/>
    </row>
    <row r="16" spans="2:9" ht="18" customHeight="1">
      <c r="B16" s="459" t="s">
        <v>201</v>
      </c>
      <c r="C16" s="459"/>
      <c r="D16" s="459"/>
      <c r="E16" s="459"/>
      <c r="F16" s="459"/>
      <c r="G16" s="459"/>
      <c r="H16" s="288"/>
    </row>
    <row r="17" spans="2:8" ht="14.25" customHeight="1">
      <c r="B17" s="444"/>
      <c r="C17" s="444"/>
      <c r="D17" s="444"/>
      <c r="E17" s="444"/>
      <c r="F17" s="444"/>
      <c r="G17" s="444"/>
      <c r="H17" s="288"/>
    </row>
    <row r="18" spans="2:8" ht="18" customHeight="1">
      <c r="B18" s="443"/>
      <c r="C18" s="443" t="s">
        <v>199</v>
      </c>
      <c r="H18" s="288"/>
    </row>
    <row r="19" spans="2:8" ht="18" customHeight="1">
      <c r="B19" s="445" t="s">
        <v>89</v>
      </c>
      <c r="C19" s="61">
        <v>10</v>
      </c>
      <c r="H19" s="288"/>
    </row>
    <row r="20" spans="2:8" ht="9" customHeight="1">
      <c r="B20" s="446"/>
      <c r="C20" s="343"/>
      <c r="D20" s="343"/>
      <c r="E20" s="343"/>
      <c r="F20" s="343"/>
      <c r="G20" s="343"/>
      <c r="H20" s="288"/>
    </row>
    <row r="21" spans="2:8" ht="18" customHeight="1">
      <c r="B21" s="444"/>
      <c r="H21" s="288"/>
    </row>
    <row r="22" spans="2:8" ht="18" customHeight="1">
      <c r="B22" s="375" t="s">
        <v>202</v>
      </c>
      <c r="C22" s="138" t="s">
        <v>187</v>
      </c>
      <c r="H22" s="288"/>
    </row>
    <row r="23" spans="2:8" ht="31.5" customHeight="1">
      <c r="B23" s="143" t="s">
        <v>203</v>
      </c>
      <c r="C23" s="311">
        <v>0.8</v>
      </c>
      <c r="D23" s="282"/>
      <c r="E23" s="282"/>
      <c r="F23" s="282"/>
      <c r="G23" s="282"/>
      <c r="H23" s="288"/>
    </row>
    <row r="24" spans="2:8" ht="27" customHeight="1">
      <c r="B24" s="264" t="s">
        <v>204</v>
      </c>
      <c r="C24" s="155" t="s">
        <v>205</v>
      </c>
      <c r="D24" s="282"/>
      <c r="E24" s="282"/>
      <c r="F24" s="282"/>
      <c r="G24" s="282"/>
      <c r="H24" s="288"/>
    </row>
    <row r="25" spans="2:8" ht="18" customHeight="1">
      <c r="B25" s="447" t="s">
        <v>206</v>
      </c>
      <c r="C25" s="420"/>
      <c r="D25" s="420"/>
      <c r="E25" s="420"/>
      <c r="F25" s="420"/>
      <c r="G25" s="420"/>
      <c r="H25" s="288"/>
    </row>
    <row r="26" spans="2:8" ht="18" customHeight="1">
      <c r="B26" s="444"/>
      <c r="C26" s="444"/>
      <c r="D26" s="444"/>
      <c r="E26" s="444"/>
      <c r="F26" s="444"/>
      <c r="G26" s="444"/>
      <c r="H26" s="288"/>
    </row>
    <row r="27" spans="2:8" ht="14.25">
      <c r="B27" s="448" t="s">
        <v>207</v>
      </c>
      <c r="C27" s="443" t="s">
        <v>190</v>
      </c>
      <c r="D27" s="294"/>
      <c r="E27" s="294"/>
      <c r="F27" s="294"/>
      <c r="G27" s="294"/>
    </row>
    <row r="28" spans="2:8" ht="18.75" customHeight="1">
      <c r="B28" s="264" t="s">
        <v>208</v>
      </c>
      <c r="C28" s="61">
        <v>60409</v>
      </c>
      <c r="D28" s="282"/>
      <c r="E28" s="282"/>
      <c r="F28" s="332"/>
      <c r="G28" s="282"/>
      <c r="H28" s="142"/>
    </row>
    <row r="29" spans="2:8" ht="18.75" customHeight="1">
      <c r="B29" s="455" t="s">
        <v>209</v>
      </c>
      <c r="C29" s="455"/>
      <c r="D29" s="455"/>
      <c r="E29" s="455"/>
      <c r="F29" s="455"/>
      <c r="G29" s="455"/>
      <c r="H29" s="142"/>
    </row>
    <row r="30" spans="2:8">
      <c r="B30" s="427"/>
      <c r="C30" s="294"/>
      <c r="D30" s="294"/>
      <c r="E30" s="294"/>
      <c r="F30" s="294"/>
      <c r="G30" s="294"/>
    </row>
  </sheetData>
  <sheetProtection algorithmName="SHA-512" hashValue="VtTC+5G70BVhlZyivqR2vBqXdsFKxUKo6qaxUz7BMJazFvkzWQxPNKNjGpkU25iia3sVuXA8XgkesRYJ7dKS6Q==" saltValue="yv3l8quRgg/gabqlFtTchA==" spinCount="100000" sheet="1" objects="1" scenarios="1"/>
  <mergeCells count="5">
    <mergeCell ref="B12:G12"/>
    <mergeCell ref="B29:G29"/>
    <mergeCell ref="B5:G5"/>
    <mergeCell ref="B9:G9"/>
    <mergeCell ref="B16:G1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25323A"/>
  </sheetPr>
  <dimension ref="A1:AN70"/>
  <sheetViews>
    <sheetView zoomScale="115" zoomScaleNormal="115" workbookViewId="0">
      <pane ySplit="2" topLeftCell="A6" activePane="bottomLeft" state="frozen"/>
      <selection pane="bottomLeft"/>
      <selection activeCell="H21" sqref="H21"/>
    </sheetView>
  </sheetViews>
  <sheetFormatPr defaultColWidth="8.85546875" defaultRowHeight="12.75"/>
  <cols>
    <col min="1" max="1" width="4.42578125" style="81" customWidth="1"/>
    <col min="2" max="2" width="35.85546875" style="81" customWidth="1"/>
    <col min="3" max="3" width="18.7109375" style="81" customWidth="1"/>
    <col min="4" max="4" width="13" style="81" customWidth="1"/>
    <col min="5" max="5" width="12.42578125" style="81" customWidth="1"/>
    <col min="6" max="6" width="9.85546875" style="81" customWidth="1"/>
    <col min="7" max="7" width="11.140625" style="81" customWidth="1"/>
    <col min="8" max="8" width="13.85546875" style="81" bestFit="1" customWidth="1"/>
    <col min="9" max="9" width="15.5703125" style="81" customWidth="1"/>
    <col min="10" max="10" width="10.5703125" style="81" customWidth="1"/>
    <col min="11" max="11" width="11" style="81" customWidth="1"/>
    <col min="12" max="40" width="8.5703125" style="81"/>
    <col min="41" max="16384" width="8.85546875" style="140"/>
  </cols>
  <sheetData>
    <row r="1" spans="2:40" s="66" customFormat="1"/>
    <row r="2" spans="2:40" s="66" customFormat="1">
      <c r="B2" s="146" t="s">
        <v>185</v>
      </c>
      <c r="C2" s="136"/>
      <c r="D2" s="136"/>
      <c r="E2" s="68"/>
      <c r="F2" s="68"/>
      <c r="G2" s="232"/>
    </row>
    <row r="3" spans="2:40" ht="27">
      <c r="B3" s="399" t="s">
        <v>210</v>
      </c>
      <c r="C3" s="257"/>
      <c r="D3" s="257"/>
      <c r="E3" s="257"/>
      <c r="F3" s="400"/>
      <c r="I3" s="142"/>
      <c r="AN3" s="140"/>
    </row>
    <row r="4" spans="2:40">
      <c r="B4" s="401"/>
      <c r="C4" s="461" t="s">
        <v>211</v>
      </c>
      <c r="D4" s="461" t="s">
        <v>212</v>
      </c>
      <c r="E4" s="461"/>
      <c r="F4" s="461"/>
      <c r="G4" s="461"/>
      <c r="H4" s="461"/>
      <c r="I4" s="461"/>
      <c r="J4" s="461"/>
      <c r="K4" s="461" t="s">
        <v>213</v>
      </c>
      <c r="AN4" s="140"/>
    </row>
    <row r="5" spans="2:40" ht="33" customHeight="1">
      <c r="B5" s="401"/>
      <c r="C5" s="461"/>
      <c r="D5" s="461" t="s">
        <v>214</v>
      </c>
      <c r="E5" s="461"/>
      <c r="F5" s="461" t="s">
        <v>215</v>
      </c>
      <c r="G5" s="461"/>
      <c r="H5" s="461" t="s">
        <v>216</v>
      </c>
      <c r="I5" s="461" t="s">
        <v>217</v>
      </c>
      <c r="J5" s="461" t="s">
        <v>218</v>
      </c>
      <c r="K5" s="461"/>
      <c r="AN5" s="140"/>
    </row>
    <row r="6" spans="2:40" ht="27">
      <c r="B6" s="402" t="s">
        <v>219</v>
      </c>
      <c r="C6" s="403" t="s">
        <v>220</v>
      </c>
      <c r="D6" s="403" t="s">
        <v>221</v>
      </c>
      <c r="E6" s="403" t="s">
        <v>222</v>
      </c>
      <c r="F6" s="403" t="s">
        <v>223</v>
      </c>
      <c r="G6" s="403" t="s">
        <v>224</v>
      </c>
      <c r="H6" s="462"/>
      <c r="I6" s="462"/>
      <c r="J6" s="462"/>
      <c r="K6" s="462"/>
      <c r="AN6" s="140"/>
    </row>
    <row r="7" spans="2:40" ht="14.25">
      <c r="B7" s="404" t="s">
        <v>225</v>
      </c>
      <c r="C7" s="405"/>
      <c r="D7" s="405"/>
      <c r="E7" s="405"/>
      <c r="F7" s="405"/>
      <c r="G7" s="405"/>
      <c r="H7" s="406"/>
      <c r="I7" s="406"/>
      <c r="J7" s="406"/>
      <c r="K7" s="407"/>
      <c r="AN7" s="140"/>
    </row>
    <row r="8" spans="2:40">
      <c r="B8" s="408" t="s">
        <v>187</v>
      </c>
      <c r="C8" s="409">
        <v>809.68975964999993</v>
      </c>
      <c r="D8" s="409">
        <v>461.89871699461133</v>
      </c>
      <c r="E8" s="409">
        <v>55.093403100000003</v>
      </c>
      <c r="F8" s="409">
        <v>83.780741909999932</v>
      </c>
      <c r="G8" s="409">
        <v>2.4993219000000004</v>
      </c>
      <c r="H8" s="410">
        <v>13.428430000000001</v>
      </c>
      <c r="I8" s="410">
        <v>76.763254369092166</v>
      </c>
      <c r="J8" s="410">
        <v>693.46386827370338</v>
      </c>
      <c r="K8" s="410">
        <v>116.22589137629664</v>
      </c>
      <c r="AN8" s="140"/>
    </row>
    <row r="9" spans="2:40">
      <c r="B9" s="404" t="s">
        <v>226</v>
      </c>
      <c r="C9" s="411"/>
      <c r="D9" s="411"/>
      <c r="E9" s="411"/>
      <c r="F9" s="411"/>
      <c r="G9" s="411"/>
      <c r="H9" s="412"/>
      <c r="I9" s="412"/>
      <c r="J9" s="412"/>
      <c r="K9" s="413"/>
      <c r="AN9" s="140"/>
    </row>
    <row r="10" spans="2:40">
      <c r="B10" s="414" t="s">
        <v>188</v>
      </c>
      <c r="C10" s="409">
        <v>176.95359231655198</v>
      </c>
      <c r="D10" s="409">
        <v>78.54512037979201</v>
      </c>
      <c r="E10" s="409">
        <v>66.548638678775987</v>
      </c>
      <c r="F10" s="409">
        <v>58.012274687411988</v>
      </c>
      <c r="G10" s="409">
        <v>6.9489046179959999</v>
      </c>
      <c r="H10" s="410">
        <v>0.137762526</v>
      </c>
      <c r="I10" s="410">
        <v>0</v>
      </c>
      <c r="J10" s="410">
        <v>210.19270088997598</v>
      </c>
      <c r="K10" s="410">
        <v>-33.239108573424012</v>
      </c>
      <c r="AN10" s="140"/>
    </row>
    <row r="11" spans="2:40">
      <c r="B11" s="414" t="s">
        <v>189</v>
      </c>
      <c r="C11" s="409">
        <v>0</v>
      </c>
      <c r="D11" s="409">
        <v>3.0933910559999998</v>
      </c>
      <c r="E11" s="409">
        <v>723.85073247751677</v>
      </c>
      <c r="F11" s="409">
        <v>0.82802765499999997</v>
      </c>
      <c r="G11" s="409">
        <v>23.96492450174113</v>
      </c>
      <c r="H11" s="410">
        <v>4.3039999869999992</v>
      </c>
      <c r="I11" s="410">
        <v>0</v>
      </c>
      <c r="J11" s="410">
        <v>756.04107567725794</v>
      </c>
      <c r="K11" s="410">
        <v>-756.04107567725794</v>
      </c>
      <c r="AN11" s="140"/>
    </row>
    <row r="12" spans="2:40">
      <c r="B12" s="414" t="s">
        <v>190</v>
      </c>
      <c r="C12" s="409">
        <v>0</v>
      </c>
      <c r="D12" s="409">
        <v>13.25348586</v>
      </c>
      <c r="E12" s="409">
        <v>0.41964412999999995</v>
      </c>
      <c r="F12" s="409">
        <v>35.749679819999997</v>
      </c>
      <c r="G12" s="409">
        <v>0</v>
      </c>
      <c r="H12" s="410">
        <v>62.578811999999999</v>
      </c>
      <c r="I12" s="410">
        <v>15.839281</v>
      </c>
      <c r="J12" s="410">
        <v>127.84090281</v>
      </c>
      <c r="K12" s="410">
        <v>-127.84090281</v>
      </c>
      <c r="AN12" s="140"/>
    </row>
    <row r="13" spans="2:40">
      <c r="B13" s="415" t="s">
        <v>227</v>
      </c>
      <c r="C13" s="411"/>
      <c r="D13" s="411"/>
      <c r="E13" s="411"/>
      <c r="F13" s="411"/>
      <c r="G13" s="411"/>
      <c r="H13" s="412"/>
      <c r="I13" s="412"/>
      <c r="J13" s="412"/>
      <c r="K13" s="413"/>
      <c r="AN13" s="140"/>
    </row>
    <row r="14" spans="2:40" ht="14.25">
      <c r="B14" s="416" t="s">
        <v>228</v>
      </c>
      <c r="C14" s="409">
        <v>0.88743059000000002</v>
      </c>
      <c r="D14" s="409">
        <v>2.951755726713837</v>
      </c>
      <c r="E14" s="409">
        <v>0</v>
      </c>
      <c r="F14" s="409">
        <v>1.2311177926266141</v>
      </c>
      <c r="G14" s="409">
        <v>0</v>
      </c>
      <c r="H14" s="410">
        <v>1.724837</v>
      </c>
      <c r="I14" s="410">
        <v>6.4656209999999996</v>
      </c>
      <c r="J14" s="410">
        <v>12.373331519340452</v>
      </c>
      <c r="K14" s="410">
        <v>-11.485900929340453</v>
      </c>
      <c r="AN14" s="140"/>
    </row>
    <row r="15" spans="2:40">
      <c r="B15" s="417" t="s">
        <v>229</v>
      </c>
      <c r="C15" s="273">
        <v>987.53078255655191</v>
      </c>
      <c r="D15" s="273">
        <v>559.74247001711706</v>
      </c>
      <c r="E15" s="273">
        <v>845.91241838629276</v>
      </c>
      <c r="F15" s="273">
        <v>179.60184186503852</v>
      </c>
      <c r="G15" s="273">
        <v>33.413151019737128</v>
      </c>
      <c r="H15" s="274">
        <v>82.173841512999999</v>
      </c>
      <c r="I15" s="274">
        <v>99.068156369092165</v>
      </c>
      <c r="J15" s="274">
        <v>1799.9118791702776</v>
      </c>
      <c r="K15" s="274">
        <v>-812.38109661372573</v>
      </c>
      <c r="AN15" s="140"/>
    </row>
    <row r="16" spans="2:40" ht="5.65" customHeight="1">
      <c r="B16" s="399"/>
      <c r="C16" s="257"/>
      <c r="D16" s="257"/>
      <c r="E16" s="257"/>
      <c r="F16" s="400"/>
      <c r="I16" s="142"/>
      <c r="AN16" s="140"/>
    </row>
    <row r="17" spans="2:11" ht="15" customHeight="1">
      <c r="B17" s="464" t="s">
        <v>230</v>
      </c>
      <c r="C17" s="464"/>
      <c r="D17" s="464"/>
      <c r="E17" s="464"/>
      <c r="F17" s="464"/>
      <c r="G17" s="464"/>
    </row>
    <row r="18" spans="2:11" ht="12" customHeight="1">
      <c r="B18" s="465" t="s">
        <v>231</v>
      </c>
      <c r="C18" s="465"/>
      <c r="D18" s="465"/>
      <c r="E18" s="465"/>
      <c r="F18" s="465"/>
      <c r="G18" s="465"/>
    </row>
    <row r="19" spans="2:11" ht="24" customHeight="1">
      <c r="B19" s="463" t="s">
        <v>232</v>
      </c>
      <c r="C19" s="463"/>
      <c r="D19" s="463"/>
      <c r="E19" s="463"/>
      <c r="F19" s="463"/>
      <c r="G19" s="463"/>
      <c r="H19" s="463"/>
      <c r="I19" s="463"/>
      <c r="J19" s="463"/>
      <c r="K19" s="463"/>
    </row>
    <row r="20" spans="2:11" ht="12" customHeight="1">
      <c r="B20" s="463" t="s">
        <v>233</v>
      </c>
      <c r="C20" s="463"/>
      <c r="D20" s="463"/>
      <c r="E20" s="463"/>
      <c r="F20" s="463"/>
      <c r="G20" s="463"/>
      <c r="H20" s="463"/>
      <c r="I20" s="463"/>
      <c r="J20" s="463"/>
      <c r="K20" s="463"/>
    </row>
    <row r="21" spans="2:11" ht="13.5" customHeight="1">
      <c r="B21" s="463" t="s">
        <v>234</v>
      </c>
      <c r="C21" s="463"/>
      <c r="D21" s="463"/>
      <c r="E21" s="463"/>
      <c r="F21" s="463"/>
      <c r="G21" s="463"/>
      <c r="H21" s="463"/>
      <c r="I21" s="463"/>
      <c r="J21" s="463"/>
      <c r="K21" s="463"/>
    </row>
    <row r="22" spans="2:11" ht="18.75" customHeight="1">
      <c r="B22" s="463" t="s">
        <v>235</v>
      </c>
      <c r="C22" s="463"/>
      <c r="D22" s="463"/>
      <c r="E22" s="463"/>
      <c r="F22" s="463"/>
      <c r="G22" s="463"/>
      <c r="H22" s="463"/>
      <c r="I22" s="463"/>
      <c r="J22" s="463"/>
      <c r="K22" s="463"/>
    </row>
    <row r="23" spans="2:11" ht="9.75" customHeight="1">
      <c r="B23" s="463" t="s">
        <v>236</v>
      </c>
      <c r="C23" s="463"/>
      <c r="D23" s="463"/>
      <c r="E23" s="463"/>
      <c r="F23" s="463"/>
      <c r="G23" s="463"/>
      <c r="H23" s="463"/>
      <c r="I23" s="463"/>
      <c r="J23" s="463"/>
      <c r="K23" s="463"/>
    </row>
    <row r="24" spans="2:11" ht="16.5" customHeight="1">
      <c r="B24" s="463" t="s">
        <v>237</v>
      </c>
      <c r="C24" s="463"/>
      <c r="D24" s="463"/>
      <c r="E24" s="463"/>
      <c r="F24" s="463"/>
      <c r="G24" s="463"/>
      <c r="H24" s="463"/>
      <c r="I24" s="463"/>
      <c r="J24" s="463"/>
      <c r="K24" s="463"/>
    </row>
    <row r="25" spans="2:11" ht="12.75" customHeight="1">
      <c r="B25" s="463" t="s">
        <v>238</v>
      </c>
      <c r="C25" s="463"/>
      <c r="D25" s="463"/>
      <c r="E25" s="463"/>
      <c r="F25" s="463"/>
      <c r="G25" s="463"/>
      <c r="H25" s="463"/>
      <c r="I25" s="463"/>
      <c r="J25" s="463"/>
      <c r="K25" s="463"/>
    </row>
    <row r="26" spans="2:11">
      <c r="B26" s="382"/>
      <c r="C26" s="382"/>
      <c r="D26" s="382"/>
      <c r="E26" s="382"/>
      <c r="F26" s="382"/>
      <c r="G26" s="142"/>
    </row>
    <row r="27" spans="2:11">
      <c r="B27" s="375"/>
      <c r="C27" s="138" t="s">
        <v>226</v>
      </c>
      <c r="D27" s="418" t="s">
        <v>239</v>
      </c>
      <c r="E27" s="138" t="s">
        <v>229</v>
      </c>
      <c r="F27" s="257"/>
      <c r="G27" s="142"/>
      <c r="H27" s="257"/>
    </row>
    <row r="28" spans="2:11" ht="27">
      <c r="B28" s="419" t="s">
        <v>240</v>
      </c>
      <c r="C28" s="259">
        <v>0.62129000000000001</v>
      </c>
      <c r="D28" s="259">
        <v>8.0870329999999999</v>
      </c>
      <c r="E28" s="259">
        <f>SUM(C28:D28)</f>
        <v>8.708323</v>
      </c>
      <c r="F28" s="332"/>
      <c r="G28" s="142"/>
    </row>
    <row r="29" spans="2:11">
      <c r="B29" s="463"/>
      <c r="C29" s="463"/>
      <c r="D29" s="463"/>
      <c r="E29" s="463"/>
      <c r="F29" s="463"/>
      <c r="G29" s="142"/>
    </row>
    <row r="30" spans="2:11">
      <c r="B30" s="455" t="s">
        <v>241</v>
      </c>
      <c r="C30" s="455"/>
      <c r="D30" s="455"/>
      <c r="E30" s="455"/>
      <c r="F30" s="455"/>
      <c r="G30" s="455"/>
      <c r="H30" s="455"/>
      <c r="I30" s="420"/>
      <c r="J30" s="420"/>
      <c r="K30" s="420"/>
    </row>
    <row r="31" spans="2:11">
      <c r="B31" s="382"/>
      <c r="C31" s="382"/>
      <c r="D31" s="382"/>
      <c r="E31" s="382"/>
      <c r="F31" s="382"/>
      <c r="G31" s="142"/>
    </row>
    <row r="32" spans="2:11">
      <c r="B32" s="421"/>
      <c r="C32" s="138" t="s">
        <v>226</v>
      </c>
      <c r="D32" s="418" t="s">
        <v>239</v>
      </c>
      <c r="E32" s="138" t="s">
        <v>229</v>
      </c>
      <c r="F32" s="257"/>
      <c r="G32" s="142"/>
    </row>
    <row r="33" spans="1:40" ht="27">
      <c r="A33" s="422"/>
      <c r="B33" s="250" t="s">
        <v>242</v>
      </c>
      <c r="C33" s="423">
        <v>0</v>
      </c>
      <c r="D33" s="423">
        <v>0</v>
      </c>
      <c r="E33" s="423">
        <f>SUM(B33:D33)</f>
        <v>0</v>
      </c>
      <c r="F33" s="424"/>
      <c r="G33" s="425"/>
    </row>
    <row r="34" spans="1:40" ht="20.45" customHeight="1">
      <c r="B34" s="419" t="s">
        <v>243</v>
      </c>
      <c r="C34" s="423" t="s">
        <v>194</v>
      </c>
      <c r="D34" s="426">
        <v>0.1</v>
      </c>
      <c r="E34" s="423" t="s">
        <v>194</v>
      </c>
      <c r="F34" s="424"/>
    </row>
    <row r="35" spans="1:40" ht="20.25" customHeight="1">
      <c r="B35" s="455" t="s">
        <v>244</v>
      </c>
      <c r="C35" s="455"/>
      <c r="D35" s="455"/>
      <c r="E35" s="455"/>
      <c r="F35" s="455"/>
      <c r="G35" s="455"/>
      <c r="H35" s="455"/>
      <c r="I35" s="420"/>
      <c r="J35" s="420"/>
      <c r="K35" s="420"/>
    </row>
    <row r="36" spans="1:40">
      <c r="B36" s="427"/>
      <c r="AN36" s="140"/>
    </row>
    <row r="37" spans="1:40">
      <c r="B37" s="428" t="s">
        <v>245</v>
      </c>
      <c r="C37" s="138" t="s">
        <v>187</v>
      </c>
      <c r="D37" s="138" t="s">
        <v>188</v>
      </c>
      <c r="E37" s="138" t="s">
        <v>189</v>
      </c>
      <c r="F37" s="138" t="s">
        <v>229</v>
      </c>
      <c r="AN37" s="140"/>
    </row>
    <row r="38" spans="1:40">
      <c r="B38" s="264" t="s">
        <v>246</v>
      </c>
      <c r="C38" s="161">
        <v>264.10745382384926</v>
      </c>
      <c r="D38" s="161">
        <v>1.732860315646028</v>
      </c>
      <c r="E38" s="161">
        <v>15.504863</v>
      </c>
      <c r="F38" s="429">
        <f>SUM(C38:E38)</f>
        <v>281.34517713949526</v>
      </c>
      <c r="G38" s="332"/>
      <c r="AN38" s="140"/>
    </row>
    <row r="39" spans="1:40">
      <c r="B39" s="264" t="s">
        <v>247</v>
      </c>
      <c r="C39" s="161">
        <v>341.79852326728161</v>
      </c>
      <c r="D39" s="161">
        <v>57.643843568961557</v>
      </c>
      <c r="E39" s="161">
        <v>860.97772099999997</v>
      </c>
      <c r="F39" s="429">
        <f t="shared" ref="F39:F40" si="0">SUM(C39:E39)</f>
        <v>1260.4200878362431</v>
      </c>
      <c r="H39" s="142"/>
      <c r="AM39" s="140"/>
      <c r="AN39" s="140"/>
    </row>
    <row r="40" spans="1:40">
      <c r="B40" s="264" t="s">
        <v>248</v>
      </c>
      <c r="C40" s="161">
        <v>16.026545125473092</v>
      </c>
      <c r="D40" s="161">
        <v>95.011277201935883</v>
      </c>
      <c r="E40" s="161">
        <v>236.99896100000001</v>
      </c>
      <c r="F40" s="429">
        <f t="shared" si="0"/>
        <v>348.03678332740901</v>
      </c>
      <c r="H40" s="142"/>
      <c r="AM40" s="140"/>
      <c r="AN40" s="140"/>
    </row>
    <row r="41" spans="1:40" ht="14.25">
      <c r="B41" s="264" t="s">
        <v>249</v>
      </c>
      <c r="C41" s="430">
        <f>C40/SUM(C38:C40)</f>
        <v>2.5768945268135432E-2</v>
      </c>
      <c r="D41" s="430">
        <f t="shared" ref="D41:F41" si="1">D40/SUM(D38:D40)</f>
        <v>0.61540591782644349</v>
      </c>
      <c r="E41" s="430">
        <f t="shared" si="1"/>
        <v>0.21284498343436845</v>
      </c>
      <c r="F41" s="430">
        <f t="shared" si="1"/>
        <v>0.18416573505140982</v>
      </c>
      <c r="G41" s="431"/>
      <c r="H41" s="142"/>
      <c r="AN41" s="140"/>
    </row>
    <row r="42" spans="1:40" ht="106.5" customHeight="1">
      <c r="B42" s="382" t="s">
        <v>250</v>
      </c>
      <c r="C42" s="432" t="s">
        <v>251</v>
      </c>
      <c r="D42" s="432" t="s">
        <v>252</v>
      </c>
      <c r="E42" s="432" t="s">
        <v>253</v>
      </c>
      <c r="F42" s="433"/>
      <c r="G42" s="433"/>
      <c r="H42" s="431"/>
      <c r="I42" s="142"/>
    </row>
    <row r="43" spans="1:40" ht="20.25" customHeight="1">
      <c r="B43" s="455" t="s">
        <v>254</v>
      </c>
      <c r="C43" s="455"/>
      <c r="D43" s="455"/>
      <c r="E43" s="455"/>
      <c r="F43" s="455"/>
      <c r="G43" s="455"/>
      <c r="H43" s="455"/>
      <c r="I43" s="434"/>
      <c r="J43" s="434"/>
      <c r="K43" s="420"/>
    </row>
    <row r="44" spans="1:40">
      <c r="B44" s="435"/>
      <c r="C44" s="165"/>
      <c r="D44" s="165"/>
      <c r="E44" s="165"/>
      <c r="F44" s="165"/>
      <c r="G44" s="165"/>
      <c r="I44" s="142"/>
      <c r="J44" s="142"/>
    </row>
    <row r="45" spans="1:40" ht="14.25">
      <c r="B45" s="375" t="s">
        <v>255</v>
      </c>
      <c r="C45" s="138" t="s">
        <v>187</v>
      </c>
      <c r="D45" s="138" t="s">
        <v>188</v>
      </c>
      <c r="E45" s="138" t="s">
        <v>229</v>
      </c>
      <c r="F45" s="257"/>
      <c r="H45" s="80"/>
    </row>
    <row r="46" spans="1:40">
      <c r="B46" s="154" t="s">
        <v>256</v>
      </c>
      <c r="C46" s="287">
        <v>413000</v>
      </c>
      <c r="D46" s="287">
        <v>93000</v>
      </c>
      <c r="E46" s="287">
        <f>SUM(C46:D46)</f>
        <v>506000</v>
      </c>
      <c r="F46" s="257"/>
      <c r="H46" s="80"/>
    </row>
    <row r="47" spans="1:40" ht="18" customHeight="1">
      <c r="B47" s="154" t="s">
        <v>257</v>
      </c>
      <c r="C47" s="436">
        <v>372000</v>
      </c>
      <c r="D47" s="436">
        <v>93000</v>
      </c>
      <c r="E47" s="436">
        <f>SUM(C47:D47)</f>
        <v>465000</v>
      </c>
      <c r="F47" s="87"/>
      <c r="G47" s="87"/>
      <c r="H47" s="87"/>
      <c r="I47" s="87"/>
      <c r="J47" s="142"/>
    </row>
    <row r="48" spans="1:40" ht="13.5" customHeight="1">
      <c r="B48" s="460" t="s">
        <v>258</v>
      </c>
      <c r="C48" s="460"/>
      <c r="D48" s="460"/>
      <c r="E48" s="460"/>
      <c r="F48" s="460"/>
      <c r="G48" s="87"/>
      <c r="H48" s="87"/>
      <c r="I48" s="87"/>
      <c r="J48" s="142"/>
    </row>
    <row r="50" spans="2:9">
      <c r="B50" s="163"/>
      <c r="C50" s="257"/>
      <c r="D50" s="257"/>
      <c r="E50" s="257"/>
      <c r="F50" s="257"/>
    </row>
    <row r="51" spans="2:9">
      <c r="C51" s="437"/>
      <c r="D51" s="437"/>
      <c r="E51" s="437"/>
      <c r="F51" s="87"/>
      <c r="H51" s="142"/>
      <c r="I51" s="142"/>
    </row>
    <row r="52" spans="2:9">
      <c r="C52" s="437"/>
      <c r="D52" s="437"/>
      <c r="E52" s="437"/>
      <c r="F52" s="87"/>
      <c r="H52" s="87"/>
    </row>
    <row r="53" spans="2:9">
      <c r="C53" s="437"/>
      <c r="D53" s="437"/>
      <c r="E53" s="437"/>
      <c r="F53" s="87"/>
      <c r="H53" s="87"/>
    </row>
    <row r="54" spans="2:9">
      <c r="C54" s="437"/>
      <c r="D54" s="437"/>
      <c r="E54" s="437"/>
      <c r="F54" s="87"/>
      <c r="H54" s="87"/>
    </row>
    <row r="55" spans="2:9">
      <c r="C55" s="437"/>
      <c r="D55" s="437"/>
      <c r="E55" s="437"/>
      <c r="F55" s="87"/>
      <c r="H55" s="87"/>
    </row>
    <row r="56" spans="2:9">
      <c r="C56" s="437"/>
      <c r="D56" s="437"/>
      <c r="E56" s="437"/>
      <c r="F56" s="87"/>
      <c r="H56" s="87"/>
    </row>
    <row r="57" spans="2:9">
      <c r="C57" s="437"/>
      <c r="D57" s="437"/>
      <c r="E57" s="437"/>
      <c r="F57" s="87"/>
      <c r="H57" s="87"/>
    </row>
    <row r="58" spans="2:9">
      <c r="C58" s="437"/>
      <c r="D58" s="437"/>
      <c r="E58" s="437"/>
      <c r="F58" s="87"/>
      <c r="H58" s="87"/>
    </row>
    <row r="59" spans="2:9">
      <c r="C59" s="437"/>
      <c r="D59" s="437"/>
      <c r="E59" s="437"/>
      <c r="F59" s="437"/>
      <c r="H59" s="87"/>
    </row>
    <row r="60" spans="2:9">
      <c r="C60" s="437"/>
      <c r="D60" s="437"/>
      <c r="E60" s="437"/>
      <c r="F60" s="87"/>
      <c r="H60" s="87"/>
    </row>
    <row r="61" spans="2:9">
      <c r="C61" s="437"/>
      <c r="D61" s="437"/>
      <c r="E61" s="437"/>
      <c r="F61" s="87"/>
      <c r="H61" s="87"/>
    </row>
    <row r="62" spans="2:9">
      <c r="C62" s="437"/>
      <c r="D62" s="437"/>
      <c r="E62" s="437"/>
      <c r="F62" s="87"/>
      <c r="H62" s="87"/>
    </row>
    <row r="63" spans="2:9">
      <c r="C63" s="437"/>
      <c r="D63" s="437"/>
      <c r="E63" s="437"/>
      <c r="F63" s="87"/>
      <c r="H63" s="87"/>
    </row>
    <row r="64" spans="2:9">
      <c r="C64" s="437"/>
      <c r="D64" s="437"/>
      <c r="E64" s="437"/>
      <c r="F64" s="87"/>
      <c r="H64" s="87"/>
    </row>
    <row r="65" spans="2:8">
      <c r="C65" s="437"/>
      <c r="D65" s="437"/>
      <c r="E65" s="437"/>
      <c r="F65" s="87"/>
      <c r="H65" s="87"/>
    </row>
    <row r="66" spans="2:8">
      <c r="C66" s="437"/>
      <c r="D66" s="437"/>
      <c r="E66" s="437"/>
      <c r="F66" s="437"/>
      <c r="H66" s="87"/>
    </row>
    <row r="67" spans="2:8">
      <c r="C67" s="437"/>
      <c r="D67" s="437"/>
      <c r="E67" s="437"/>
      <c r="F67" s="87"/>
      <c r="H67" s="87"/>
    </row>
    <row r="68" spans="2:8">
      <c r="C68" s="332"/>
      <c r="D68" s="437"/>
      <c r="E68" s="437"/>
      <c r="F68" s="87"/>
      <c r="H68" s="87"/>
    </row>
    <row r="69" spans="2:8">
      <c r="C69" s="294"/>
      <c r="D69" s="437"/>
      <c r="E69" s="437"/>
      <c r="F69" s="87"/>
      <c r="H69" s="87"/>
    </row>
    <row r="70" spans="2:8" ht="26.45" customHeight="1">
      <c r="B70" s="165"/>
      <c r="C70" s="438"/>
      <c r="D70" s="438"/>
      <c r="E70" s="438"/>
      <c r="F70" s="438"/>
      <c r="H70" s="87"/>
    </row>
  </sheetData>
  <sheetProtection algorithmName="SHA-512" hashValue="PvTgCTdAnb3kfrPGx3CI8pIYukeDgI3UzZdXASS3P27c8rp8Oz6E2jp3dLJeRKffH7TDHvcgPC59mMe/0ucAuA==" saltValue="IwYRedBOvKWz2FDnM2knug==" spinCount="100000" sheet="1" objects="1" scenarios="1"/>
  <mergeCells count="22">
    <mergeCell ref="B43:H43"/>
    <mergeCell ref="B17:G17"/>
    <mergeCell ref="B18:G18"/>
    <mergeCell ref="B35:H35"/>
    <mergeCell ref="B29:F29"/>
    <mergeCell ref="B30:H30"/>
    <mergeCell ref="B48:F48"/>
    <mergeCell ref="C4:C5"/>
    <mergeCell ref="D4:J4"/>
    <mergeCell ref="K4:K6"/>
    <mergeCell ref="D5:E5"/>
    <mergeCell ref="F5:G5"/>
    <mergeCell ref="H5:H6"/>
    <mergeCell ref="I5:I6"/>
    <mergeCell ref="J5:J6"/>
    <mergeCell ref="B19:K19"/>
    <mergeCell ref="B20:K20"/>
    <mergeCell ref="B21:K21"/>
    <mergeCell ref="B22:K22"/>
    <mergeCell ref="B23:K23"/>
    <mergeCell ref="B24:K24"/>
    <mergeCell ref="B25:K2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8CB7-D97A-4BF1-9CBC-F02F03D1F9BC}">
  <sheetPr codeName="Sheet5">
    <tabColor rgb="FF25323A"/>
  </sheetPr>
  <dimension ref="A1:AD91"/>
  <sheetViews>
    <sheetView zoomScaleNormal="100" workbookViewId="0">
      <pane xSplit="2" ySplit="2" topLeftCell="C3" activePane="bottomRight" state="frozen"/>
      <selection pane="bottomRight" activeCell="H21" sqref="H21"/>
      <selection pane="bottomLeft" activeCell="H21" sqref="H21"/>
      <selection pane="topRight" activeCell="H21" sqref="H21"/>
    </sheetView>
  </sheetViews>
  <sheetFormatPr defaultColWidth="8.42578125" defaultRowHeight="12.75"/>
  <cols>
    <col min="1" max="1" width="2.42578125" style="81" customWidth="1"/>
    <col min="2" max="2" width="41.42578125" style="165" bestFit="1" customWidth="1"/>
    <col min="3" max="5" width="16.42578125" style="340" customWidth="1"/>
    <col min="6" max="6" width="14.42578125" style="340" customWidth="1"/>
    <col min="7" max="9" width="16.42578125" style="340" customWidth="1"/>
    <col min="10" max="10" width="16.7109375" style="81" customWidth="1"/>
    <col min="11" max="11" width="3.28515625" style="81" customWidth="1"/>
    <col min="12" max="30" width="8.42578125" style="81"/>
    <col min="31" max="16384" width="8.42578125" style="140"/>
  </cols>
  <sheetData>
    <row r="1" spans="2:12" s="66" customFormat="1">
      <c r="B1" s="145"/>
      <c r="C1" s="278"/>
      <c r="D1" s="278"/>
      <c r="E1" s="278"/>
      <c r="F1" s="278"/>
      <c r="G1" s="278"/>
      <c r="H1" s="278"/>
      <c r="I1" s="278"/>
    </row>
    <row r="2" spans="2:12" s="66" customFormat="1">
      <c r="B2" s="146" t="s">
        <v>185</v>
      </c>
      <c r="C2" s="68"/>
      <c r="D2" s="68"/>
      <c r="E2" s="68"/>
      <c r="F2" s="68"/>
      <c r="G2" s="68"/>
      <c r="H2" s="68"/>
      <c r="I2" s="68"/>
      <c r="J2" s="368"/>
    </row>
    <row r="4" spans="2:12" ht="14.25">
      <c r="B4" s="96" t="s">
        <v>259</v>
      </c>
      <c r="L4" s="142"/>
    </row>
    <row r="5" spans="2:12" ht="15" customHeight="1">
      <c r="B5" s="196" t="s">
        <v>260</v>
      </c>
      <c r="C5" s="138" t="s">
        <v>187</v>
      </c>
      <c r="D5" s="138" t="s">
        <v>188</v>
      </c>
      <c r="E5" s="138" t="s">
        <v>261</v>
      </c>
      <c r="F5" s="138" t="s">
        <v>262</v>
      </c>
      <c r="G5" s="138" t="s">
        <v>191</v>
      </c>
      <c r="H5" s="138" t="s">
        <v>263</v>
      </c>
      <c r="I5" s="138" t="s">
        <v>264</v>
      </c>
      <c r="J5" s="139" t="s">
        <v>265</v>
      </c>
    </row>
    <row r="6" spans="2:12">
      <c r="B6" s="369" t="s">
        <v>266</v>
      </c>
      <c r="C6" s="370">
        <v>0</v>
      </c>
      <c r="D6" s="370">
        <v>0</v>
      </c>
      <c r="E6" s="370">
        <v>0</v>
      </c>
      <c r="F6" s="370">
        <v>0</v>
      </c>
      <c r="G6" s="370">
        <v>0</v>
      </c>
      <c r="H6" s="370">
        <v>0</v>
      </c>
      <c r="I6" s="370">
        <v>0</v>
      </c>
      <c r="J6" s="370">
        <v>0</v>
      </c>
      <c r="K6" s="282"/>
    </row>
    <row r="7" spans="2:12">
      <c r="B7" s="264" t="s">
        <v>267</v>
      </c>
      <c r="C7" s="357">
        <v>0</v>
      </c>
      <c r="D7" s="155">
        <v>0</v>
      </c>
      <c r="E7" s="155">
        <v>0</v>
      </c>
      <c r="F7" s="155">
        <v>0</v>
      </c>
      <c r="G7" s="155">
        <v>0</v>
      </c>
      <c r="H7" s="155">
        <v>0</v>
      </c>
      <c r="I7" s="155">
        <v>0</v>
      </c>
      <c r="J7" s="155">
        <v>0</v>
      </c>
      <c r="K7" s="282"/>
    </row>
    <row r="8" spans="2:12">
      <c r="B8" s="264" t="s">
        <v>268</v>
      </c>
      <c r="C8" s="155">
        <v>1</v>
      </c>
      <c r="D8" s="155">
        <v>6</v>
      </c>
      <c r="E8" s="155">
        <v>0</v>
      </c>
      <c r="F8" s="155">
        <v>0</v>
      </c>
      <c r="G8" s="155">
        <v>0</v>
      </c>
      <c r="H8" s="155">
        <v>0</v>
      </c>
      <c r="I8" s="155">
        <v>0</v>
      </c>
      <c r="J8" s="155">
        <v>7</v>
      </c>
      <c r="K8" s="282"/>
    </row>
    <row r="9" spans="2:12">
      <c r="B9" s="264" t="s">
        <v>269</v>
      </c>
      <c r="C9" s="155">
        <v>0.03</v>
      </c>
      <c r="D9" s="266">
        <v>1.41</v>
      </c>
      <c r="E9" s="155">
        <v>0</v>
      </c>
      <c r="F9" s="155">
        <v>0</v>
      </c>
      <c r="G9" s="155">
        <v>0</v>
      </c>
      <c r="H9" s="155">
        <v>0</v>
      </c>
      <c r="I9" s="155">
        <v>0</v>
      </c>
      <c r="J9" s="155">
        <v>0.18</v>
      </c>
      <c r="K9" s="282"/>
    </row>
    <row r="10" spans="2:12">
      <c r="B10" s="264" t="s">
        <v>270</v>
      </c>
      <c r="C10" s="155">
        <v>2</v>
      </c>
      <c r="D10" s="155">
        <v>14</v>
      </c>
      <c r="E10" s="155">
        <v>1</v>
      </c>
      <c r="F10" s="155">
        <v>0</v>
      </c>
      <c r="G10" s="155">
        <v>0</v>
      </c>
      <c r="H10" s="155">
        <v>0</v>
      </c>
      <c r="I10" s="155">
        <v>0</v>
      </c>
      <c r="J10" s="155">
        <v>17</v>
      </c>
      <c r="K10" s="282"/>
    </row>
    <row r="11" spans="2:12">
      <c r="B11" s="264" t="s">
        <v>271</v>
      </c>
      <c r="C11" s="155">
        <v>7.0000000000000007E-2</v>
      </c>
      <c r="D11" s="155">
        <v>3.3</v>
      </c>
      <c r="E11" s="266">
        <v>0.38</v>
      </c>
      <c r="F11" s="155">
        <v>0</v>
      </c>
      <c r="G11" s="266">
        <v>0</v>
      </c>
      <c r="H11" s="266">
        <v>0</v>
      </c>
      <c r="I11" s="266">
        <v>0</v>
      </c>
      <c r="J11" s="266">
        <v>0.43</v>
      </c>
      <c r="K11" s="371"/>
    </row>
    <row r="12" spans="2:12">
      <c r="B12" s="264" t="s">
        <v>272</v>
      </c>
      <c r="C12" s="357">
        <v>6</v>
      </c>
      <c r="D12" s="357">
        <v>19</v>
      </c>
      <c r="E12" s="357">
        <v>1</v>
      </c>
      <c r="F12" s="357">
        <v>0</v>
      </c>
      <c r="G12" s="357">
        <v>0</v>
      </c>
      <c r="H12" s="357">
        <v>0</v>
      </c>
      <c r="I12" s="357">
        <v>0</v>
      </c>
      <c r="J12" s="155">
        <v>26</v>
      </c>
      <c r="K12" s="282"/>
    </row>
    <row r="13" spans="2:12">
      <c r="B13" s="264" t="s">
        <v>273</v>
      </c>
      <c r="C13" s="357">
        <v>0.21</v>
      </c>
      <c r="D13" s="357">
        <v>4.4800000000000004</v>
      </c>
      <c r="E13" s="357">
        <v>0.38</v>
      </c>
      <c r="F13" s="357">
        <v>0</v>
      </c>
      <c r="G13" s="357">
        <v>0</v>
      </c>
      <c r="H13" s="357">
        <v>0</v>
      </c>
      <c r="I13" s="357">
        <v>0</v>
      </c>
      <c r="J13" s="266">
        <v>0.66</v>
      </c>
      <c r="K13" s="371"/>
    </row>
    <row r="14" spans="2:12">
      <c r="B14" s="264" t="s">
        <v>274</v>
      </c>
      <c r="C14" s="155">
        <v>1</v>
      </c>
      <c r="D14" s="155">
        <v>6</v>
      </c>
      <c r="E14" s="155">
        <v>0</v>
      </c>
      <c r="F14" s="155">
        <v>0</v>
      </c>
      <c r="G14" s="155">
        <v>0</v>
      </c>
      <c r="H14" s="318">
        <v>0</v>
      </c>
      <c r="I14" s="318">
        <v>0</v>
      </c>
      <c r="J14" s="318">
        <f>SUM(C14:I14)</f>
        <v>7</v>
      </c>
      <c r="K14" s="282"/>
    </row>
    <row r="15" spans="2:12">
      <c r="B15" s="264" t="s">
        <v>275</v>
      </c>
      <c r="C15" s="141">
        <v>5721560.7199999997</v>
      </c>
      <c r="D15" s="141">
        <v>848955.75</v>
      </c>
      <c r="E15" s="141">
        <v>530548</v>
      </c>
      <c r="F15" s="61">
        <v>240000</v>
      </c>
      <c r="G15" s="141">
        <v>232095</v>
      </c>
      <c r="H15" s="141">
        <v>299855.25</v>
      </c>
      <c r="I15" s="141">
        <v>23248</v>
      </c>
      <c r="J15" s="283">
        <f>SUM(C15:I15)</f>
        <v>7896262.7199999997</v>
      </c>
      <c r="K15" s="362"/>
    </row>
    <row r="16" spans="2:12">
      <c r="B16" s="372"/>
      <c r="C16" s="373"/>
      <c r="D16" s="373"/>
      <c r="E16" s="373"/>
      <c r="F16" s="374"/>
      <c r="G16" s="373"/>
      <c r="H16" s="373"/>
      <c r="I16" s="373"/>
      <c r="J16" s="362"/>
      <c r="K16" s="362"/>
    </row>
    <row r="17" spans="2:11" ht="16.5" customHeight="1">
      <c r="B17" s="375" t="s">
        <v>276</v>
      </c>
      <c r="C17" s="138" t="s">
        <v>187</v>
      </c>
      <c r="D17" s="138" t="s">
        <v>188</v>
      </c>
      <c r="E17" s="138" t="s">
        <v>261</v>
      </c>
      <c r="F17" s="138" t="s">
        <v>262</v>
      </c>
      <c r="G17" s="138" t="s">
        <v>191</v>
      </c>
      <c r="H17" s="138" t="s">
        <v>263</v>
      </c>
      <c r="I17" s="138" t="s">
        <v>264</v>
      </c>
      <c r="J17" s="139" t="s">
        <v>265</v>
      </c>
      <c r="K17" s="282"/>
    </row>
    <row r="18" spans="2:11">
      <c r="B18" s="369" t="s">
        <v>266</v>
      </c>
      <c r="C18" s="370">
        <v>0</v>
      </c>
      <c r="D18" s="370">
        <v>0</v>
      </c>
      <c r="E18" s="370">
        <v>0</v>
      </c>
      <c r="F18" s="370">
        <v>0</v>
      </c>
      <c r="G18" s="370">
        <v>0</v>
      </c>
      <c r="H18" s="370">
        <v>0</v>
      </c>
      <c r="I18" s="370">
        <v>0</v>
      </c>
      <c r="J18" s="370">
        <v>0</v>
      </c>
      <c r="K18" s="282"/>
    </row>
    <row r="19" spans="2:11">
      <c r="B19" s="264" t="s">
        <v>267</v>
      </c>
      <c r="C19" s="155">
        <v>0</v>
      </c>
      <c r="D19" s="155">
        <v>0</v>
      </c>
      <c r="E19" s="155">
        <v>0</v>
      </c>
      <c r="F19" s="155">
        <v>0</v>
      </c>
      <c r="G19" s="155">
        <v>0</v>
      </c>
      <c r="H19" s="155">
        <v>0</v>
      </c>
      <c r="I19" s="155">
        <v>0</v>
      </c>
      <c r="J19" s="155">
        <v>0</v>
      </c>
      <c r="K19" s="282"/>
    </row>
    <row r="20" spans="2:11">
      <c r="B20" s="264" t="s">
        <v>268</v>
      </c>
      <c r="C20" s="155">
        <v>1</v>
      </c>
      <c r="D20" s="376">
        <v>3</v>
      </c>
      <c r="E20" s="376">
        <v>4</v>
      </c>
      <c r="F20" s="376">
        <v>0</v>
      </c>
      <c r="G20" s="376">
        <v>0</v>
      </c>
      <c r="H20" s="376">
        <v>0</v>
      </c>
      <c r="I20" s="376">
        <v>0</v>
      </c>
      <c r="J20" s="376">
        <v>8</v>
      </c>
      <c r="K20" s="282"/>
    </row>
    <row r="21" spans="2:11">
      <c r="B21" s="264" t="s">
        <v>269</v>
      </c>
      <c r="C21" s="155">
        <v>0.05</v>
      </c>
      <c r="D21" s="155">
        <v>1.21</v>
      </c>
      <c r="E21" s="155">
        <v>0.13</v>
      </c>
      <c r="F21" s="155">
        <v>0</v>
      </c>
      <c r="G21" s="155">
        <v>0</v>
      </c>
      <c r="H21" s="155">
        <v>0</v>
      </c>
      <c r="I21" s="155">
        <v>0</v>
      </c>
      <c r="J21" s="155">
        <v>0.14000000000000001</v>
      </c>
      <c r="K21" s="282"/>
    </row>
    <row r="22" spans="2:11">
      <c r="B22" s="264" t="s">
        <v>270</v>
      </c>
      <c r="C22" s="155">
        <v>1</v>
      </c>
      <c r="D22" s="155">
        <v>9</v>
      </c>
      <c r="E22" s="155">
        <v>7</v>
      </c>
      <c r="F22" s="155">
        <v>0</v>
      </c>
      <c r="G22" s="155">
        <v>3</v>
      </c>
      <c r="H22" s="155">
        <v>0</v>
      </c>
      <c r="I22" s="155">
        <v>1</v>
      </c>
      <c r="J22" s="377">
        <f>SUM(C22:I22)</f>
        <v>21</v>
      </c>
      <c r="K22" s="378"/>
    </row>
    <row r="23" spans="2:11">
      <c r="B23" s="264" t="s">
        <v>271</v>
      </c>
      <c r="C23" s="155">
        <v>0.05</v>
      </c>
      <c r="D23" s="155">
        <v>3.64</v>
      </c>
      <c r="E23" s="266">
        <v>0.23</v>
      </c>
      <c r="F23" s="155">
        <v>0</v>
      </c>
      <c r="G23" s="266">
        <v>1.23</v>
      </c>
      <c r="H23" s="266">
        <v>0</v>
      </c>
      <c r="I23" s="266">
        <v>1.75</v>
      </c>
      <c r="J23" s="266">
        <v>0.36</v>
      </c>
      <c r="K23" s="371"/>
    </row>
    <row r="24" spans="2:11">
      <c r="B24" s="264" t="s">
        <v>272</v>
      </c>
      <c r="C24" s="156">
        <v>3</v>
      </c>
      <c r="D24" s="156">
        <v>12</v>
      </c>
      <c r="E24" s="156">
        <v>21</v>
      </c>
      <c r="F24" s="155">
        <v>0</v>
      </c>
      <c r="G24" s="156">
        <v>3</v>
      </c>
      <c r="H24" s="156">
        <v>1</v>
      </c>
      <c r="I24" s="156">
        <v>1</v>
      </c>
      <c r="J24" s="377">
        <f>SUM(C24:I24)</f>
        <v>41</v>
      </c>
      <c r="K24" s="378"/>
    </row>
    <row r="25" spans="2:11">
      <c r="B25" s="264" t="s">
        <v>273</v>
      </c>
      <c r="C25" s="156">
        <v>0.14000000000000001</v>
      </c>
      <c r="D25" s="156">
        <v>4.8499999999999996</v>
      </c>
      <c r="E25" s="156">
        <v>0.7</v>
      </c>
      <c r="F25" s="155">
        <v>0</v>
      </c>
      <c r="G25" s="379">
        <v>1.23</v>
      </c>
      <c r="H25" s="379">
        <v>1.1399999999999999</v>
      </c>
      <c r="I25" s="379">
        <v>1.75</v>
      </c>
      <c r="J25" s="266">
        <v>0.71</v>
      </c>
      <c r="K25" s="371"/>
    </row>
    <row r="26" spans="2:11">
      <c r="B26" s="264" t="s">
        <v>274</v>
      </c>
      <c r="C26" s="376">
        <v>0</v>
      </c>
      <c r="D26" s="376">
        <v>0</v>
      </c>
      <c r="E26" s="376">
        <v>0</v>
      </c>
      <c r="F26" s="376">
        <v>0</v>
      </c>
      <c r="G26" s="376">
        <v>0</v>
      </c>
      <c r="H26" s="380">
        <v>0</v>
      </c>
      <c r="I26" s="380">
        <v>0</v>
      </c>
      <c r="J26" s="380">
        <f>SUM(C26:I26)</f>
        <v>0</v>
      </c>
      <c r="K26" s="381"/>
    </row>
    <row r="27" spans="2:11">
      <c r="B27" s="264" t="s">
        <v>275</v>
      </c>
      <c r="C27" s="141">
        <v>4219057.4400000004</v>
      </c>
      <c r="D27" s="141">
        <v>494420.65</v>
      </c>
      <c r="E27" s="141">
        <v>6025698</v>
      </c>
      <c r="F27" s="61">
        <v>0</v>
      </c>
      <c r="G27" s="141">
        <v>488862</v>
      </c>
      <c r="H27" s="141">
        <v>175973.6</v>
      </c>
      <c r="I27" s="141">
        <v>113983</v>
      </c>
      <c r="J27" s="283">
        <f>SUM(C27:I27)</f>
        <v>11517994.689999999</v>
      </c>
      <c r="K27" s="362"/>
    </row>
    <row r="28" spans="2:11" ht="16.5" customHeight="1">
      <c r="B28" s="372"/>
      <c r="C28" s="373"/>
      <c r="D28" s="373"/>
      <c r="E28" s="373"/>
      <c r="F28" s="374"/>
      <c r="G28" s="373"/>
      <c r="H28" s="373"/>
      <c r="I28" s="373"/>
      <c r="J28" s="362"/>
      <c r="K28" s="362"/>
    </row>
    <row r="29" spans="2:11" ht="18.75" customHeight="1">
      <c r="B29" s="375" t="s">
        <v>277</v>
      </c>
      <c r="C29" s="138" t="s">
        <v>187</v>
      </c>
      <c r="D29" s="138" t="s">
        <v>188</v>
      </c>
      <c r="E29" s="138" t="s">
        <v>261</v>
      </c>
      <c r="F29" s="138" t="s">
        <v>262</v>
      </c>
      <c r="G29" s="138" t="s">
        <v>191</v>
      </c>
      <c r="H29" s="138" t="s">
        <v>263</v>
      </c>
      <c r="I29" s="138" t="s">
        <v>264</v>
      </c>
      <c r="J29" s="139" t="s">
        <v>265</v>
      </c>
      <c r="K29" s="282"/>
    </row>
    <row r="30" spans="2:11">
      <c r="B30" s="264" t="s">
        <v>266</v>
      </c>
      <c r="C30" s="376">
        <v>0</v>
      </c>
      <c r="D30" s="376">
        <v>0</v>
      </c>
      <c r="E30" s="376">
        <v>0</v>
      </c>
      <c r="F30" s="376">
        <v>0</v>
      </c>
      <c r="G30" s="376">
        <v>0</v>
      </c>
      <c r="H30" s="376">
        <v>0</v>
      </c>
      <c r="I30" s="376">
        <v>0</v>
      </c>
      <c r="J30" s="376">
        <v>0</v>
      </c>
      <c r="K30" s="381"/>
    </row>
    <row r="31" spans="2:11">
      <c r="B31" s="264" t="s">
        <v>267</v>
      </c>
      <c r="C31" s="266">
        <v>0</v>
      </c>
      <c r="D31" s="376">
        <v>0</v>
      </c>
      <c r="E31" s="376">
        <v>0</v>
      </c>
      <c r="F31" s="376">
        <v>0</v>
      </c>
      <c r="G31" s="376">
        <v>0</v>
      </c>
      <c r="H31" s="376">
        <v>0</v>
      </c>
      <c r="I31" s="376">
        <v>0</v>
      </c>
      <c r="J31" s="266">
        <v>0</v>
      </c>
      <c r="K31" s="371"/>
    </row>
    <row r="32" spans="2:11">
      <c r="B32" s="264" t="s">
        <v>268</v>
      </c>
      <c r="C32" s="155">
        <v>2</v>
      </c>
      <c r="D32" s="155">
        <v>9</v>
      </c>
      <c r="E32" s="376">
        <v>4</v>
      </c>
      <c r="F32" s="376">
        <v>0</v>
      </c>
      <c r="G32" s="376">
        <v>0</v>
      </c>
      <c r="H32" s="376">
        <v>0</v>
      </c>
      <c r="I32" s="376">
        <v>0</v>
      </c>
      <c r="J32" s="376">
        <v>15</v>
      </c>
      <c r="K32" s="371"/>
    </row>
    <row r="33" spans="2:11">
      <c r="B33" s="264" t="s">
        <v>269</v>
      </c>
      <c r="C33" s="155">
        <v>0.04</v>
      </c>
      <c r="D33" s="155">
        <v>1.34</v>
      </c>
      <c r="E33" s="155">
        <v>0.12</v>
      </c>
      <c r="F33" s="155">
        <v>0</v>
      </c>
      <c r="G33" s="155">
        <v>0</v>
      </c>
      <c r="H33" s="155">
        <v>0</v>
      </c>
      <c r="I33" s="155">
        <v>0</v>
      </c>
      <c r="J33" s="155">
        <v>0.15</v>
      </c>
      <c r="K33" s="371"/>
    </row>
    <row r="34" spans="2:11">
      <c r="B34" s="264" t="s">
        <v>270</v>
      </c>
      <c r="C34" s="155">
        <v>3</v>
      </c>
      <c r="D34" s="155">
        <v>23</v>
      </c>
      <c r="E34" s="155">
        <v>8</v>
      </c>
      <c r="F34" s="155">
        <v>0</v>
      </c>
      <c r="G34" s="155">
        <v>3</v>
      </c>
      <c r="H34" s="155">
        <v>0</v>
      </c>
      <c r="I34" s="155">
        <v>1</v>
      </c>
      <c r="J34" s="377">
        <f>SUM(C34:I34)</f>
        <v>38</v>
      </c>
      <c r="K34" s="378"/>
    </row>
    <row r="35" spans="2:11">
      <c r="B35" s="264" t="s">
        <v>271</v>
      </c>
      <c r="C35" s="266">
        <v>0.06</v>
      </c>
      <c r="D35" s="155">
        <v>3.42</v>
      </c>
      <c r="E35" s="266">
        <v>0.24</v>
      </c>
      <c r="F35" s="155">
        <v>0</v>
      </c>
      <c r="G35" s="266">
        <v>0.83</v>
      </c>
      <c r="H35" s="266">
        <v>0</v>
      </c>
      <c r="I35" s="266">
        <v>1.46</v>
      </c>
      <c r="J35" s="155">
        <v>0.39</v>
      </c>
      <c r="K35" s="282"/>
    </row>
    <row r="36" spans="2:11">
      <c r="B36" s="264" t="s">
        <v>272</v>
      </c>
      <c r="C36" s="155">
        <v>9</v>
      </c>
      <c r="D36" s="155">
        <v>31</v>
      </c>
      <c r="E36" s="155">
        <v>22</v>
      </c>
      <c r="F36" s="155">
        <v>0</v>
      </c>
      <c r="G36" s="155">
        <v>3</v>
      </c>
      <c r="H36" s="155">
        <v>1</v>
      </c>
      <c r="I36" s="155">
        <v>1</v>
      </c>
      <c r="J36" s="377">
        <f>SUM(C36:I36)</f>
        <v>67</v>
      </c>
      <c r="K36" s="378"/>
    </row>
    <row r="37" spans="2:11">
      <c r="B37" s="264" t="s">
        <v>273</v>
      </c>
      <c r="C37" s="155">
        <v>0.18</v>
      </c>
      <c r="D37" s="155">
        <v>4.62</v>
      </c>
      <c r="E37" s="266">
        <v>0.67</v>
      </c>
      <c r="F37" s="155">
        <v>0</v>
      </c>
      <c r="G37" s="266">
        <v>0.83</v>
      </c>
      <c r="H37" s="266">
        <v>0.42</v>
      </c>
      <c r="I37" s="266">
        <v>1.46</v>
      </c>
      <c r="J37" s="266">
        <v>0.69</v>
      </c>
      <c r="K37" s="371"/>
    </row>
    <row r="38" spans="2:11">
      <c r="B38" s="264" t="s">
        <v>274</v>
      </c>
      <c r="C38" s="376">
        <v>1</v>
      </c>
      <c r="D38" s="376">
        <v>0</v>
      </c>
      <c r="E38" s="376">
        <v>0</v>
      </c>
      <c r="F38" s="376">
        <v>0</v>
      </c>
      <c r="G38" s="376">
        <v>0</v>
      </c>
      <c r="H38" s="380">
        <v>0</v>
      </c>
      <c r="I38" s="380">
        <v>0</v>
      </c>
      <c r="J38" s="380">
        <f>SUM(C38:I38)</f>
        <v>1</v>
      </c>
      <c r="K38" s="381"/>
    </row>
    <row r="39" spans="2:11">
      <c r="B39" s="264" t="s">
        <v>275</v>
      </c>
      <c r="C39" s="61">
        <v>9940618.1600000001</v>
      </c>
      <c r="D39" s="61">
        <v>1343376.4</v>
      </c>
      <c r="E39" s="61">
        <v>6556246</v>
      </c>
      <c r="F39" s="61">
        <v>240000</v>
      </c>
      <c r="G39" s="61">
        <v>720957</v>
      </c>
      <c r="H39" s="61">
        <v>475828.85</v>
      </c>
      <c r="I39" s="61">
        <v>137231</v>
      </c>
      <c r="J39" s="283">
        <f>SUM(C39:I39)</f>
        <v>19414257.410000004</v>
      </c>
      <c r="K39" s="362"/>
    </row>
    <row r="40" spans="2:11">
      <c r="B40" s="463" t="s">
        <v>278</v>
      </c>
      <c r="C40" s="463"/>
      <c r="D40" s="463"/>
      <c r="E40" s="463"/>
      <c r="F40" s="463"/>
      <c r="G40" s="463"/>
      <c r="H40" s="463"/>
      <c r="I40" s="463"/>
      <c r="J40" s="463"/>
      <c r="K40" s="382"/>
    </row>
    <row r="41" spans="2:11">
      <c r="B41" s="463" t="s">
        <v>279</v>
      </c>
      <c r="C41" s="463"/>
      <c r="D41" s="463"/>
      <c r="E41" s="463"/>
      <c r="F41" s="463"/>
      <c r="G41" s="463"/>
      <c r="H41" s="463"/>
      <c r="I41" s="463"/>
      <c r="J41" s="463"/>
      <c r="K41" s="382"/>
    </row>
    <row r="42" spans="2:11">
      <c r="B42" s="466" t="s">
        <v>280</v>
      </c>
      <c r="C42" s="466"/>
      <c r="D42" s="466"/>
      <c r="E42" s="466"/>
      <c r="F42" s="466"/>
      <c r="G42" s="466"/>
      <c r="H42" s="466"/>
      <c r="I42" s="466"/>
      <c r="J42" s="466"/>
      <c r="K42" s="382"/>
    </row>
    <row r="44" spans="2:11">
      <c r="B44" s="383"/>
    </row>
    <row r="46" spans="2:11">
      <c r="C46" s="80"/>
      <c r="D46" s="80"/>
      <c r="E46" s="80"/>
      <c r="F46" s="80"/>
      <c r="G46" s="80"/>
      <c r="H46" s="80"/>
      <c r="I46" s="80"/>
      <c r="J46" s="384"/>
      <c r="K46" s="384"/>
    </row>
    <row r="47" spans="2:11">
      <c r="C47" s="80"/>
      <c r="D47" s="80"/>
      <c r="E47" s="80"/>
      <c r="F47" s="80"/>
      <c r="G47" s="80"/>
      <c r="H47" s="80"/>
      <c r="I47" s="80"/>
      <c r="J47" s="384"/>
      <c r="K47" s="384"/>
    </row>
    <row r="48" spans="2:11" ht="15">
      <c r="B48" s="385"/>
      <c r="C48" s="386"/>
      <c r="D48" s="386"/>
      <c r="E48" s="386"/>
      <c r="F48" s="386"/>
      <c r="G48" s="386"/>
      <c r="H48" s="386"/>
      <c r="I48" s="386"/>
      <c r="J48" s="387"/>
      <c r="K48" s="387"/>
    </row>
    <row r="49" spans="2:11" ht="15">
      <c r="B49" s="385"/>
      <c r="C49" s="386"/>
      <c r="D49" s="386"/>
      <c r="E49" s="386"/>
      <c r="F49" s="386"/>
      <c r="G49" s="386"/>
      <c r="H49" s="386"/>
      <c r="I49" s="386"/>
      <c r="J49" s="387"/>
      <c r="K49" s="387"/>
    </row>
    <row r="50" spans="2:11" ht="14.25">
      <c r="B50" s="385"/>
      <c r="C50" s="388"/>
      <c r="D50" s="388"/>
      <c r="E50" s="388"/>
      <c r="F50" s="388"/>
      <c r="G50" s="388"/>
      <c r="H50" s="388"/>
      <c r="I50" s="388"/>
      <c r="J50" s="387"/>
      <c r="K50" s="387"/>
    </row>
    <row r="51" spans="2:11" ht="14.25">
      <c r="B51" s="385"/>
      <c r="C51" s="388"/>
      <c r="D51" s="388"/>
      <c r="E51" s="388"/>
      <c r="F51" s="388"/>
      <c r="G51" s="388"/>
      <c r="H51" s="388"/>
      <c r="I51" s="388"/>
      <c r="J51" s="387"/>
      <c r="K51" s="387"/>
    </row>
    <row r="52" spans="2:11" ht="15">
      <c r="B52" s="385"/>
      <c r="C52" s="389"/>
      <c r="D52" s="389"/>
      <c r="E52" s="389"/>
      <c r="F52" s="386"/>
      <c r="G52" s="389"/>
      <c r="H52" s="389"/>
      <c r="I52" s="389"/>
      <c r="J52" s="390"/>
      <c r="K52" s="390"/>
    </row>
    <row r="53" spans="2:11" ht="14.25">
      <c r="B53" s="391"/>
      <c r="C53" s="388"/>
      <c r="D53" s="388"/>
      <c r="E53" s="388"/>
      <c r="F53" s="388"/>
      <c r="G53" s="388"/>
      <c r="H53" s="388"/>
      <c r="I53" s="388"/>
      <c r="J53" s="387"/>
      <c r="K53" s="387"/>
    </row>
    <row r="54" spans="2:11" ht="15">
      <c r="B54" s="385"/>
      <c r="C54" s="386"/>
      <c r="D54" s="386"/>
      <c r="E54" s="386"/>
      <c r="F54" s="386"/>
      <c r="G54" s="386"/>
      <c r="H54" s="386"/>
      <c r="I54" s="386"/>
      <c r="J54" s="387"/>
      <c r="K54" s="387"/>
    </row>
    <row r="55" spans="2:11" ht="15">
      <c r="B55" s="385"/>
      <c r="C55" s="386"/>
      <c r="D55" s="386"/>
      <c r="E55" s="386"/>
      <c r="F55" s="386"/>
      <c r="G55" s="386"/>
      <c r="H55" s="386"/>
      <c r="I55" s="386"/>
      <c r="J55" s="387"/>
      <c r="K55" s="387"/>
    </row>
    <row r="56" spans="2:11" ht="14.25">
      <c r="B56" s="385"/>
      <c r="C56" s="388"/>
      <c r="D56" s="388"/>
      <c r="E56" s="388"/>
      <c r="F56" s="388"/>
      <c r="G56" s="388"/>
      <c r="H56" s="388"/>
      <c r="I56" s="388"/>
      <c r="J56" s="387"/>
      <c r="K56" s="387"/>
    </row>
    <row r="57" spans="2:11" ht="14.25">
      <c r="B57" s="385"/>
      <c r="C57" s="388"/>
      <c r="D57" s="388"/>
      <c r="E57" s="388"/>
      <c r="F57" s="388"/>
      <c r="G57" s="388"/>
      <c r="H57" s="388"/>
      <c r="I57" s="388"/>
      <c r="J57" s="387"/>
      <c r="K57" s="387"/>
    </row>
    <row r="58" spans="2:11" ht="15">
      <c r="B58" s="385"/>
      <c r="C58" s="389"/>
      <c r="D58" s="389"/>
      <c r="E58" s="389"/>
      <c r="F58" s="392"/>
      <c r="G58" s="389"/>
      <c r="H58" s="389"/>
      <c r="I58" s="389"/>
      <c r="J58" s="390"/>
      <c r="K58" s="390"/>
    </row>
    <row r="59" spans="2:11" ht="15">
      <c r="B59" s="385"/>
      <c r="C59" s="386"/>
      <c r="D59" s="386"/>
      <c r="E59" s="386"/>
      <c r="F59" s="386"/>
      <c r="G59" s="386"/>
      <c r="H59" s="386"/>
      <c r="I59" s="386"/>
      <c r="J59" s="387"/>
      <c r="K59" s="387"/>
    </row>
    <row r="60" spans="2:11" ht="14.25">
      <c r="B60" s="391"/>
      <c r="C60" s="388"/>
      <c r="D60" s="388"/>
      <c r="E60" s="388"/>
      <c r="F60" s="388"/>
      <c r="G60" s="388"/>
      <c r="H60" s="388"/>
      <c r="I60" s="388"/>
      <c r="J60" s="387"/>
      <c r="K60" s="387"/>
    </row>
    <row r="61" spans="2:11" ht="15">
      <c r="B61" s="391"/>
      <c r="C61" s="393"/>
      <c r="D61" s="393"/>
      <c r="E61" s="393"/>
      <c r="F61" s="393"/>
      <c r="G61" s="393"/>
      <c r="H61" s="393"/>
      <c r="I61" s="393"/>
      <c r="J61" s="394"/>
      <c r="K61" s="394"/>
    </row>
    <row r="62" spans="2:11" ht="14.25">
      <c r="B62" s="391"/>
      <c r="C62" s="388"/>
      <c r="D62" s="388"/>
      <c r="E62" s="388"/>
      <c r="F62" s="388"/>
      <c r="G62" s="388"/>
      <c r="H62" s="388"/>
      <c r="I62" s="388"/>
      <c r="J62" s="387"/>
      <c r="K62" s="387"/>
    </row>
    <row r="63" spans="2:11" ht="15">
      <c r="B63" s="385"/>
      <c r="C63" s="386"/>
      <c r="D63" s="386"/>
      <c r="E63" s="386"/>
      <c r="F63" s="386"/>
      <c r="G63" s="386"/>
      <c r="H63" s="386"/>
      <c r="I63" s="386"/>
      <c r="J63" s="387"/>
      <c r="K63" s="387"/>
    </row>
    <row r="64" spans="2:11" ht="15">
      <c r="B64" s="385"/>
      <c r="C64" s="386"/>
      <c r="D64" s="386"/>
      <c r="E64" s="386"/>
      <c r="F64" s="386"/>
      <c r="G64" s="386"/>
      <c r="H64" s="386"/>
      <c r="I64" s="386"/>
      <c r="J64" s="387"/>
      <c r="K64" s="387"/>
    </row>
    <row r="65" spans="2:11" ht="14.25">
      <c r="B65" s="385"/>
      <c r="C65" s="388"/>
      <c r="D65" s="388"/>
      <c r="E65" s="388"/>
      <c r="F65" s="388"/>
      <c r="G65" s="388"/>
      <c r="H65" s="388"/>
      <c r="I65" s="388"/>
      <c r="J65" s="387"/>
      <c r="K65" s="387"/>
    </row>
    <row r="66" spans="2:11" ht="14.25">
      <c r="B66" s="385"/>
      <c r="C66" s="388"/>
      <c r="D66" s="388"/>
      <c r="E66" s="388"/>
      <c r="F66" s="388"/>
      <c r="G66" s="388"/>
      <c r="H66" s="388"/>
      <c r="I66" s="388"/>
      <c r="J66" s="387"/>
      <c r="K66" s="387"/>
    </row>
    <row r="67" spans="2:11" ht="15">
      <c r="B67" s="385"/>
      <c r="C67" s="389"/>
      <c r="D67" s="389"/>
      <c r="E67" s="389"/>
      <c r="F67" s="386"/>
      <c r="G67" s="389"/>
      <c r="H67" s="389"/>
      <c r="I67" s="389"/>
      <c r="J67" s="390"/>
      <c r="K67" s="390"/>
    </row>
    <row r="68" spans="2:11" ht="15">
      <c r="B68" s="391"/>
      <c r="C68" s="389"/>
      <c r="D68" s="389"/>
      <c r="E68" s="389"/>
      <c r="F68" s="389"/>
      <c r="G68" s="389"/>
      <c r="H68" s="389"/>
      <c r="I68" s="389"/>
      <c r="J68" s="390"/>
      <c r="K68" s="390"/>
    </row>
    <row r="69" spans="2:11" ht="15">
      <c r="B69" s="385"/>
      <c r="C69" s="386"/>
      <c r="D69" s="386"/>
      <c r="E69" s="386"/>
      <c r="F69" s="386"/>
      <c r="G69" s="386"/>
      <c r="H69" s="386"/>
      <c r="I69" s="386"/>
      <c r="J69" s="387"/>
      <c r="K69" s="387"/>
    </row>
    <row r="70" spans="2:11" ht="15">
      <c r="B70" s="385"/>
      <c r="C70" s="386"/>
      <c r="D70" s="386"/>
      <c r="E70" s="386"/>
      <c r="F70" s="386"/>
      <c r="G70" s="386"/>
      <c r="H70" s="386"/>
      <c r="I70" s="386"/>
      <c r="J70" s="387"/>
      <c r="K70" s="387"/>
    </row>
    <row r="71" spans="2:11" ht="14.25">
      <c r="B71" s="385"/>
      <c r="C71" s="388"/>
      <c r="D71" s="388"/>
      <c r="E71" s="388"/>
      <c r="F71" s="388"/>
      <c r="G71" s="388"/>
      <c r="H71" s="388"/>
      <c r="I71" s="388"/>
      <c r="J71" s="387"/>
      <c r="K71" s="387"/>
    </row>
    <row r="72" spans="2:11" ht="14.25">
      <c r="B72" s="385"/>
      <c r="C72" s="388"/>
      <c r="D72" s="388"/>
      <c r="E72" s="388"/>
      <c r="F72" s="388"/>
      <c r="G72" s="388"/>
      <c r="H72" s="388"/>
      <c r="I72" s="388"/>
      <c r="J72" s="387"/>
      <c r="K72" s="387"/>
    </row>
    <row r="73" spans="2:11" ht="15">
      <c r="B73" s="385"/>
      <c r="C73" s="389"/>
      <c r="D73" s="389"/>
      <c r="E73" s="389"/>
      <c r="F73" s="386"/>
      <c r="G73" s="389"/>
      <c r="H73" s="389"/>
      <c r="I73" s="389"/>
      <c r="J73" s="390"/>
      <c r="K73" s="390"/>
    </row>
    <row r="74" spans="2:11" ht="14.25">
      <c r="B74" s="391"/>
      <c r="C74" s="388"/>
      <c r="D74" s="388"/>
      <c r="E74" s="388"/>
      <c r="F74" s="388"/>
      <c r="G74" s="388"/>
      <c r="H74" s="388"/>
      <c r="I74" s="388"/>
      <c r="J74" s="387"/>
      <c r="K74" s="387"/>
    </row>
    <row r="75" spans="2:11" ht="14.25">
      <c r="B75" s="391"/>
      <c r="C75" s="388"/>
      <c r="D75" s="388"/>
      <c r="E75" s="388"/>
      <c r="F75" s="388"/>
      <c r="G75" s="388"/>
      <c r="H75" s="388"/>
      <c r="I75" s="388"/>
      <c r="J75" s="387"/>
      <c r="K75" s="387"/>
    </row>
    <row r="76" spans="2:11" ht="14.25">
      <c r="B76" s="391"/>
      <c r="C76" s="388"/>
      <c r="D76" s="388"/>
      <c r="E76" s="388"/>
      <c r="F76" s="388"/>
      <c r="G76" s="388"/>
      <c r="H76" s="388"/>
      <c r="I76" s="388"/>
      <c r="J76" s="387"/>
      <c r="K76" s="387"/>
    </row>
    <row r="77" spans="2:11" ht="14.25">
      <c r="B77" s="391"/>
      <c r="C77" s="388"/>
      <c r="D77" s="388"/>
      <c r="E77" s="388"/>
      <c r="F77" s="388"/>
      <c r="G77" s="388"/>
      <c r="H77" s="388"/>
      <c r="I77" s="388"/>
      <c r="J77" s="387"/>
      <c r="K77" s="387"/>
    </row>
    <row r="78" spans="2:11" ht="15">
      <c r="B78" s="395"/>
      <c r="C78" s="396"/>
      <c r="D78" s="396"/>
      <c r="E78" s="396"/>
      <c r="F78" s="396"/>
      <c r="G78" s="396"/>
      <c r="H78" s="396"/>
      <c r="I78" s="396"/>
      <c r="J78" s="397"/>
      <c r="K78" s="394"/>
    </row>
    <row r="79" spans="2:11" ht="14.25">
      <c r="B79" s="385"/>
      <c r="C79" s="388"/>
      <c r="D79" s="388"/>
      <c r="E79" s="388"/>
      <c r="F79" s="388"/>
      <c r="G79" s="388"/>
      <c r="H79" s="388"/>
      <c r="I79" s="388"/>
      <c r="J79" s="388"/>
      <c r="K79" s="388"/>
    </row>
    <row r="80" spans="2:11" ht="14.25">
      <c r="B80" s="385"/>
      <c r="C80" s="388"/>
      <c r="D80" s="388"/>
      <c r="E80" s="388"/>
      <c r="F80" s="388"/>
      <c r="G80" s="388"/>
      <c r="H80" s="388"/>
      <c r="I80" s="388"/>
      <c r="J80" s="388"/>
      <c r="K80" s="388"/>
    </row>
    <row r="81" spans="2:11" ht="14.25">
      <c r="B81" s="385"/>
      <c r="C81" s="388"/>
      <c r="D81" s="388"/>
      <c r="E81" s="388"/>
      <c r="F81" s="388"/>
      <c r="G81" s="388"/>
      <c r="H81" s="388"/>
      <c r="I81" s="388"/>
      <c r="J81" s="387"/>
      <c r="K81" s="387"/>
    </row>
    <row r="82" spans="2:11" ht="14.25">
      <c r="B82" s="385"/>
      <c r="C82" s="388"/>
      <c r="D82" s="388"/>
      <c r="E82" s="388"/>
      <c r="F82" s="388"/>
      <c r="G82" s="388"/>
      <c r="H82" s="388"/>
      <c r="I82" s="388"/>
      <c r="J82" s="387"/>
      <c r="K82" s="387"/>
    </row>
    <row r="83" spans="2:11" ht="14.25">
      <c r="B83" s="385"/>
      <c r="C83" s="398"/>
      <c r="D83" s="398"/>
      <c r="E83" s="398"/>
      <c r="F83" s="398"/>
      <c r="G83" s="398"/>
      <c r="H83" s="398"/>
      <c r="I83" s="398"/>
      <c r="J83" s="398"/>
      <c r="K83" s="398"/>
    </row>
    <row r="84" spans="2:11" ht="14.25">
      <c r="B84" s="391"/>
      <c r="C84" s="388"/>
      <c r="D84" s="388"/>
      <c r="E84" s="388"/>
      <c r="F84" s="388"/>
      <c r="G84" s="388"/>
      <c r="H84" s="388"/>
      <c r="I84" s="388"/>
      <c r="J84" s="387"/>
      <c r="K84" s="387"/>
    </row>
    <row r="86" spans="2:11" ht="15">
      <c r="B86" s="395"/>
      <c r="C86" s="396"/>
      <c r="D86" s="396"/>
      <c r="E86" s="396"/>
      <c r="F86" s="396"/>
      <c r="G86" s="396"/>
      <c r="H86" s="396"/>
      <c r="I86" s="396"/>
      <c r="J86" s="397"/>
      <c r="K86" s="394"/>
    </row>
    <row r="87" spans="2:11" ht="14.25">
      <c r="B87" s="385"/>
      <c r="J87" s="340"/>
      <c r="K87" s="340"/>
    </row>
    <row r="88" spans="2:11" ht="14.25">
      <c r="B88" s="385"/>
      <c r="J88" s="340"/>
      <c r="K88" s="340"/>
    </row>
    <row r="89" spans="2:11" ht="14.25">
      <c r="B89" s="385"/>
    </row>
    <row r="90" spans="2:11" ht="14.25">
      <c r="B90" s="385"/>
    </row>
    <row r="91" spans="2:11" ht="14.25">
      <c r="B91" s="385"/>
      <c r="C91" s="294"/>
      <c r="D91" s="294"/>
      <c r="E91" s="294"/>
      <c r="F91" s="294"/>
      <c r="G91" s="294"/>
      <c r="H91" s="294"/>
      <c r="I91" s="294"/>
      <c r="J91" s="87"/>
      <c r="K91" s="87"/>
    </row>
  </sheetData>
  <sheetProtection algorithmName="SHA-512" hashValue="mEPaMyv5dYywNaO4g5mUeSefc8sy625aGUuxFt/tW1Diy5HCe4k4KcUokXPQPQ3K+k4ArUiJDj6o9B/fb6Mp3A==" saltValue="A7f3EJNdGAQT9ygsBnMAeg==" spinCount="100000" sheet="1" objects="1" scenarios="1"/>
  <mergeCells count="3">
    <mergeCell ref="B40:J40"/>
    <mergeCell ref="B41:J41"/>
    <mergeCell ref="B42:J42"/>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4A7B-D864-4B85-8A62-4D9ABDBB9CFE}">
  <sheetPr codeName="Sheet6">
    <tabColor rgb="FF25323A"/>
  </sheetPr>
  <dimension ref="A1:Z159"/>
  <sheetViews>
    <sheetView zoomScale="115" zoomScaleNormal="115" workbookViewId="0">
      <pane xSplit="2" ySplit="2" topLeftCell="C3" activePane="bottomRight" state="frozen"/>
      <selection pane="bottomRight"/>
      <selection pane="bottomLeft" activeCell="H21" sqref="H21"/>
      <selection pane="topRight" activeCell="H21" sqref="H21"/>
    </sheetView>
  </sheetViews>
  <sheetFormatPr defaultColWidth="8.85546875" defaultRowHeight="12.75"/>
  <cols>
    <col min="1" max="1" width="2.42578125" style="81" customWidth="1"/>
    <col min="2" max="2" width="47" style="81" bestFit="1" customWidth="1"/>
    <col min="3" max="3" width="14.140625" style="340" customWidth="1"/>
    <col min="4" max="4" width="13.7109375" style="340" customWidth="1"/>
    <col min="5" max="5" width="10.42578125" style="340" customWidth="1"/>
    <col min="6" max="6" width="12.140625" style="340" customWidth="1"/>
    <col min="7" max="7" width="13.85546875" style="340" customWidth="1"/>
    <col min="8" max="8" width="15.42578125" style="340" customWidth="1"/>
    <col min="9" max="9" width="15.42578125" style="81" customWidth="1"/>
    <col min="10" max="10" width="8.85546875" style="81"/>
    <col min="11" max="11" width="22.140625" style="81" customWidth="1"/>
    <col min="12" max="12" width="12.140625" style="81" bestFit="1" customWidth="1"/>
    <col min="13" max="18" width="11" style="81" bestFit="1" customWidth="1"/>
    <col min="19" max="22" width="8.85546875" style="81"/>
    <col min="23" max="16384" width="8.85546875" style="140"/>
  </cols>
  <sheetData>
    <row r="1" spans="2:26" s="66" customFormat="1">
      <c r="C1" s="278"/>
      <c r="D1" s="278"/>
      <c r="E1" s="278"/>
      <c r="F1" s="278"/>
      <c r="G1" s="278"/>
      <c r="H1" s="278"/>
    </row>
    <row r="2" spans="2:26" s="66" customFormat="1">
      <c r="B2" s="146" t="s">
        <v>185</v>
      </c>
      <c r="C2" s="136"/>
      <c r="D2" s="136"/>
      <c r="E2" s="136"/>
      <c r="F2" s="136"/>
      <c r="G2" s="136"/>
      <c r="H2" s="136"/>
    </row>
    <row r="3" spans="2:26" s="73" customFormat="1">
      <c r="B3" s="70"/>
      <c r="C3" s="71"/>
      <c r="D3" s="71"/>
      <c r="E3" s="71"/>
      <c r="F3" s="71"/>
      <c r="G3" s="71"/>
      <c r="H3" s="71"/>
      <c r="I3" s="142"/>
      <c r="J3" s="142"/>
      <c r="K3" s="279"/>
    </row>
    <row r="4" spans="2:26" s="73" customFormat="1" ht="14.25">
      <c r="B4" s="280" t="s">
        <v>281</v>
      </c>
      <c r="C4" s="281" t="s">
        <v>187</v>
      </c>
      <c r="D4" s="281" t="s">
        <v>188</v>
      </c>
      <c r="E4" s="281" t="s">
        <v>189</v>
      </c>
      <c r="F4" s="281" t="s">
        <v>190</v>
      </c>
      <c r="G4" s="281" t="s">
        <v>191</v>
      </c>
      <c r="H4" s="281" t="s">
        <v>229</v>
      </c>
      <c r="I4" s="282"/>
      <c r="J4" s="81"/>
      <c r="K4" s="279"/>
    </row>
    <row r="5" spans="2:26">
      <c r="B5" s="93" t="s">
        <v>282</v>
      </c>
      <c r="C5" s="128">
        <v>2118</v>
      </c>
      <c r="D5" s="128">
        <v>485</v>
      </c>
      <c r="E5" s="128">
        <v>359</v>
      </c>
      <c r="F5" s="128">
        <v>90</v>
      </c>
      <c r="G5" s="128">
        <v>71</v>
      </c>
      <c r="H5" s="64">
        <f>SUM(C5:G5)</f>
        <v>3123</v>
      </c>
    </row>
    <row r="6" spans="2:26">
      <c r="B6" s="93" t="s">
        <v>283</v>
      </c>
      <c r="C6" s="128">
        <v>284</v>
      </c>
      <c r="D6" s="128">
        <v>71</v>
      </c>
      <c r="E6" s="128">
        <v>67</v>
      </c>
      <c r="F6" s="128">
        <v>63</v>
      </c>
      <c r="G6" s="128">
        <v>24</v>
      </c>
      <c r="H6" s="64">
        <f>SUM(C6:G6)</f>
        <v>509</v>
      </c>
    </row>
    <row r="7" spans="2:26">
      <c r="B7" s="93" t="s">
        <v>229</v>
      </c>
      <c r="C7" s="283">
        <f>SUM(C5:C6)</f>
        <v>2402</v>
      </c>
      <c r="D7" s="76">
        <f t="shared" ref="D7:F7" si="0">SUM(D5:D6)</f>
        <v>556</v>
      </c>
      <c r="E7" s="76">
        <f t="shared" si="0"/>
        <v>426</v>
      </c>
      <c r="F7" s="76">
        <f t="shared" si="0"/>
        <v>153</v>
      </c>
      <c r="G7" s="283">
        <f>SUM(G5:G6)</f>
        <v>95</v>
      </c>
      <c r="H7" s="61">
        <f>SUM(H5:H6)</f>
        <v>3632</v>
      </c>
      <c r="I7" s="163"/>
      <c r="J7" s="163"/>
    </row>
    <row r="8" spans="2:26">
      <c r="B8" s="284"/>
      <c r="C8" s="94"/>
      <c r="D8" s="94"/>
      <c r="E8" s="94"/>
      <c r="F8" s="94"/>
      <c r="G8" s="94"/>
      <c r="H8" s="94"/>
    </row>
    <row r="9" spans="2:26" ht="14.25">
      <c r="B9" s="285" t="s">
        <v>284</v>
      </c>
      <c r="C9" s="281" t="s">
        <v>187</v>
      </c>
      <c r="D9" s="281" t="s">
        <v>188</v>
      </c>
      <c r="E9" s="281" t="s">
        <v>189</v>
      </c>
      <c r="F9" s="281" t="s">
        <v>190</v>
      </c>
      <c r="G9" s="281" t="s">
        <v>191</v>
      </c>
      <c r="H9" s="281" t="s">
        <v>229</v>
      </c>
      <c r="L9" s="94"/>
      <c r="W9" s="81"/>
      <c r="X9" s="81"/>
      <c r="Y9" s="81"/>
      <c r="Z9" s="81"/>
    </row>
    <row r="10" spans="2:26">
      <c r="B10" s="76" t="s">
        <v>285</v>
      </c>
      <c r="C10" s="286">
        <f t="shared" ref="C10:H10" si="1">C7</f>
        <v>2402</v>
      </c>
      <c r="D10" s="286">
        <f t="shared" si="1"/>
        <v>556</v>
      </c>
      <c r="E10" s="286">
        <f t="shared" si="1"/>
        <v>426</v>
      </c>
      <c r="F10" s="286">
        <f>F7</f>
        <v>153</v>
      </c>
      <c r="G10" s="286">
        <f t="shared" si="1"/>
        <v>95</v>
      </c>
      <c r="H10" s="286">
        <f t="shared" si="1"/>
        <v>3632</v>
      </c>
      <c r="I10" s="142"/>
      <c r="L10" s="94"/>
      <c r="W10" s="81"/>
      <c r="X10" s="81"/>
      <c r="Y10" s="81"/>
      <c r="Z10" s="81"/>
    </row>
    <row r="11" spans="2:26" ht="14.25">
      <c r="B11" s="76" t="s">
        <v>286</v>
      </c>
      <c r="C11" s="61">
        <v>1197</v>
      </c>
      <c r="D11" s="61">
        <v>212</v>
      </c>
      <c r="E11" s="61">
        <v>209</v>
      </c>
      <c r="F11" s="61">
        <v>61</v>
      </c>
      <c r="G11" s="287">
        <v>4</v>
      </c>
      <c r="H11" s="287">
        <f>SUM(C11:G11)</f>
        <v>1683</v>
      </c>
      <c r="I11" s="288"/>
      <c r="L11" s="289"/>
      <c r="M11" s="289"/>
      <c r="W11" s="81"/>
      <c r="X11" s="81"/>
      <c r="Y11" s="81"/>
      <c r="Z11" s="81"/>
    </row>
    <row r="12" spans="2:26">
      <c r="B12" s="88" t="s">
        <v>287</v>
      </c>
      <c r="C12" s="290">
        <f t="shared" ref="C12:H12" si="2">C11/C13</f>
        <v>0.33259238677410391</v>
      </c>
      <c r="D12" s="290">
        <f>D11/D13</f>
        <v>0.27604166666666669</v>
      </c>
      <c r="E12" s="290">
        <f t="shared" si="2"/>
        <v>0.32913385826771652</v>
      </c>
      <c r="F12" s="290">
        <f t="shared" si="2"/>
        <v>0.28504672897196259</v>
      </c>
      <c r="G12" s="291">
        <f t="shared" si="2"/>
        <v>4.0404040404040407E-2</v>
      </c>
      <c r="H12" s="291">
        <f t="shared" si="2"/>
        <v>0.31665098777046097</v>
      </c>
      <c r="I12" s="142"/>
      <c r="L12" s="289"/>
      <c r="M12" s="289"/>
      <c r="W12" s="81"/>
      <c r="X12" s="81"/>
      <c r="Y12" s="81"/>
      <c r="Z12" s="81"/>
    </row>
    <row r="13" spans="2:26" ht="15">
      <c r="B13" s="93" t="s">
        <v>288</v>
      </c>
      <c r="C13" s="61">
        <f>C7+C11</f>
        <v>3599</v>
      </c>
      <c r="D13" s="61">
        <f t="shared" ref="D13:H13" si="3">D7+D11</f>
        <v>768</v>
      </c>
      <c r="E13" s="61">
        <f t="shared" si="3"/>
        <v>635</v>
      </c>
      <c r="F13" s="61">
        <f t="shared" si="3"/>
        <v>214</v>
      </c>
      <c r="G13" s="287">
        <f t="shared" si="3"/>
        <v>99</v>
      </c>
      <c r="H13" s="287">
        <f t="shared" si="3"/>
        <v>5315</v>
      </c>
      <c r="I13" s="142"/>
      <c r="L13" s="467"/>
      <c r="M13" s="467"/>
      <c r="N13" s="467"/>
      <c r="O13" s="467"/>
      <c r="P13" s="467"/>
      <c r="Q13" s="467"/>
      <c r="R13" s="467"/>
      <c r="S13" s="467"/>
      <c r="T13" s="467"/>
      <c r="U13" s="467"/>
      <c r="V13" s="467"/>
      <c r="W13" s="467"/>
      <c r="X13" s="467"/>
      <c r="Y13" s="467"/>
      <c r="Z13" s="467"/>
    </row>
    <row r="14" spans="2:26" ht="15">
      <c r="B14" s="468" t="s">
        <v>289</v>
      </c>
      <c r="C14" s="468"/>
      <c r="D14" s="468"/>
      <c r="E14" s="468"/>
      <c r="F14" s="468"/>
      <c r="G14" s="468"/>
      <c r="H14" s="468"/>
      <c r="L14" s="292"/>
      <c r="M14" s="292"/>
      <c r="N14" s="292"/>
      <c r="O14" s="292"/>
      <c r="P14" s="292"/>
      <c r="Q14" s="292"/>
      <c r="R14" s="292"/>
      <c r="S14" s="292"/>
      <c r="T14" s="292"/>
      <c r="U14" s="292"/>
      <c r="V14" s="292"/>
      <c r="W14" s="292"/>
      <c r="X14" s="292"/>
      <c r="Y14" s="292"/>
      <c r="Z14" s="292"/>
    </row>
    <row r="15" spans="2:26" ht="12" customHeight="1">
      <c r="B15" s="469" t="s">
        <v>290</v>
      </c>
      <c r="C15" s="469"/>
      <c r="D15" s="469"/>
      <c r="E15" s="469"/>
      <c r="F15" s="469"/>
      <c r="G15" s="469"/>
      <c r="H15" s="469"/>
      <c r="L15" s="292"/>
      <c r="M15" s="292"/>
      <c r="N15" s="292"/>
      <c r="O15" s="292"/>
      <c r="P15" s="292"/>
      <c r="Q15" s="292"/>
      <c r="R15" s="292"/>
      <c r="S15" s="292"/>
      <c r="T15" s="292"/>
      <c r="U15" s="292"/>
      <c r="V15" s="292"/>
      <c r="W15" s="292"/>
      <c r="X15" s="292"/>
      <c r="Y15" s="292"/>
      <c r="Z15" s="292"/>
    </row>
    <row r="16" spans="2:26" ht="15">
      <c r="B16" s="293"/>
      <c r="C16" s="294"/>
      <c r="D16" s="294"/>
      <c r="E16" s="294"/>
      <c r="F16" s="294"/>
      <c r="G16" s="294"/>
      <c r="H16" s="294"/>
      <c r="L16" s="292"/>
      <c r="M16" s="292"/>
      <c r="N16" s="292"/>
      <c r="O16" s="292"/>
      <c r="P16" s="292"/>
      <c r="Q16" s="292"/>
      <c r="R16" s="292"/>
      <c r="S16" s="292"/>
      <c r="T16" s="292"/>
      <c r="U16" s="292"/>
      <c r="V16" s="292"/>
      <c r="W16" s="292"/>
      <c r="X16" s="292"/>
      <c r="Y16" s="292"/>
      <c r="Z16" s="292"/>
    </row>
    <row r="17" spans="2:26" ht="15">
      <c r="B17" s="295" t="s">
        <v>291</v>
      </c>
      <c r="C17" s="281" t="s">
        <v>187</v>
      </c>
      <c r="D17" s="281" t="s">
        <v>188</v>
      </c>
      <c r="E17" s="281" t="s">
        <v>189</v>
      </c>
      <c r="F17" s="281" t="s">
        <v>190</v>
      </c>
      <c r="G17" s="296" t="s">
        <v>292</v>
      </c>
      <c r="H17" s="473" t="s">
        <v>229</v>
      </c>
      <c r="I17" s="297"/>
      <c r="J17" s="142"/>
      <c r="L17" s="292"/>
      <c r="M17" s="292"/>
      <c r="N17" s="292"/>
      <c r="O17" s="292"/>
      <c r="P17" s="292"/>
      <c r="Q17" s="292"/>
      <c r="R17" s="292"/>
      <c r="S17" s="292"/>
      <c r="T17" s="292"/>
      <c r="U17" s="292"/>
      <c r="V17" s="292"/>
      <c r="W17" s="292"/>
      <c r="X17" s="292"/>
      <c r="Y17" s="292"/>
      <c r="Z17" s="292"/>
    </row>
    <row r="18" spans="2:26" ht="15">
      <c r="B18" s="298" t="s">
        <v>219</v>
      </c>
      <c r="C18" s="299" t="s">
        <v>239</v>
      </c>
      <c r="D18" s="299" t="s">
        <v>226</v>
      </c>
      <c r="E18" s="299" t="s">
        <v>226</v>
      </c>
      <c r="F18" s="299" t="s">
        <v>226</v>
      </c>
      <c r="G18" s="300" t="s">
        <v>293</v>
      </c>
      <c r="H18" s="474"/>
      <c r="I18" s="297"/>
      <c r="J18" s="142"/>
      <c r="L18" s="292"/>
      <c r="M18" s="292"/>
      <c r="N18" s="292"/>
      <c r="O18" s="292"/>
      <c r="P18" s="292"/>
      <c r="Q18" s="292"/>
      <c r="R18" s="292"/>
      <c r="S18" s="292"/>
      <c r="T18" s="292"/>
      <c r="U18" s="292"/>
      <c r="V18" s="292"/>
      <c r="W18" s="292"/>
      <c r="X18" s="292"/>
      <c r="Y18" s="292"/>
      <c r="Z18" s="292"/>
    </row>
    <row r="19" spans="2:26" ht="15">
      <c r="B19" s="93" t="s">
        <v>294</v>
      </c>
      <c r="C19" s="301">
        <v>2046</v>
      </c>
      <c r="D19" s="301">
        <v>551</v>
      </c>
      <c r="E19" s="301">
        <v>407</v>
      </c>
      <c r="F19" s="301">
        <v>145</v>
      </c>
      <c r="G19" s="301">
        <v>72</v>
      </c>
      <c r="H19" s="287">
        <f>SUM(C19:G19)</f>
        <v>3221</v>
      </c>
      <c r="I19" s="87"/>
      <c r="K19" s="163"/>
      <c r="L19" s="302"/>
      <c r="M19" s="302"/>
      <c r="N19" s="303"/>
      <c r="O19" s="292"/>
      <c r="P19" s="292"/>
      <c r="Q19" s="292"/>
      <c r="R19" s="292"/>
      <c r="S19" s="292"/>
      <c r="T19" s="292"/>
      <c r="U19" s="292"/>
      <c r="V19" s="292"/>
      <c r="W19" s="304"/>
      <c r="X19" s="304"/>
      <c r="Y19" s="304"/>
      <c r="Z19" s="304"/>
    </row>
    <row r="20" spans="2:26" ht="15">
      <c r="B20" s="93" t="s">
        <v>295</v>
      </c>
      <c r="C20" s="301">
        <v>356</v>
      </c>
      <c r="D20" s="301">
        <v>5</v>
      </c>
      <c r="E20" s="301">
        <v>19</v>
      </c>
      <c r="F20" s="301">
        <v>8</v>
      </c>
      <c r="G20" s="301">
        <v>23</v>
      </c>
      <c r="H20" s="287">
        <f>SUM(C20:G20)</f>
        <v>411</v>
      </c>
      <c r="L20" s="305"/>
      <c r="M20" s="305"/>
      <c r="N20" s="305"/>
      <c r="O20" s="292"/>
      <c r="P20" s="292"/>
      <c r="Q20" s="292"/>
      <c r="R20" s="292"/>
      <c r="S20" s="292"/>
      <c r="T20" s="292"/>
      <c r="U20" s="292"/>
      <c r="V20" s="292"/>
      <c r="W20" s="304"/>
      <c r="X20" s="304"/>
      <c r="Y20" s="304"/>
      <c r="Z20" s="304"/>
    </row>
    <row r="21" spans="2:26" ht="15">
      <c r="B21" s="93" t="s">
        <v>229</v>
      </c>
      <c r="C21" s="301">
        <f>SUM(C19:C20)</f>
        <v>2402</v>
      </c>
      <c r="D21" s="301">
        <f t="shared" ref="D21:G21" si="4">SUM(D19:D20)</f>
        <v>556</v>
      </c>
      <c r="E21" s="301">
        <f t="shared" si="4"/>
        <v>426</v>
      </c>
      <c r="F21" s="301">
        <f t="shared" si="4"/>
        <v>153</v>
      </c>
      <c r="G21" s="301">
        <f t="shared" si="4"/>
        <v>95</v>
      </c>
      <c r="H21" s="301">
        <f>SUM(H19:H20)</f>
        <v>3632</v>
      </c>
      <c r="L21" s="305"/>
      <c r="M21" s="305"/>
      <c r="N21" s="305"/>
      <c r="O21" s="292"/>
      <c r="P21" s="292"/>
      <c r="Q21" s="292"/>
      <c r="R21" s="292"/>
      <c r="S21" s="292"/>
      <c r="T21" s="292"/>
      <c r="U21" s="292"/>
      <c r="V21" s="292"/>
      <c r="W21" s="304"/>
      <c r="X21" s="304"/>
      <c r="Y21" s="304"/>
      <c r="Z21" s="304"/>
    </row>
    <row r="22" spans="2:26" ht="15">
      <c r="B22" s="293"/>
      <c r="C22" s="306"/>
      <c r="D22" s="306"/>
      <c r="E22" s="306"/>
      <c r="F22" s="306"/>
      <c r="G22" s="306"/>
      <c r="H22" s="306"/>
      <c r="L22" s="305"/>
      <c r="M22" s="305"/>
      <c r="N22" s="305"/>
      <c r="O22" s="292"/>
      <c r="P22" s="292"/>
      <c r="Q22" s="292"/>
      <c r="R22" s="292"/>
      <c r="S22" s="292"/>
      <c r="T22" s="292"/>
      <c r="U22" s="292"/>
      <c r="V22" s="292"/>
      <c r="W22" s="304"/>
      <c r="X22" s="304"/>
      <c r="Y22" s="304"/>
      <c r="Z22" s="304"/>
    </row>
    <row r="23" spans="2:26" ht="15">
      <c r="B23" s="295" t="s">
        <v>291</v>
      </c>
      <c r="C23" s="281" t="s">
        <v>187</v>
      </c>
      <c r="D23" s="281" t="s">
        <v>188</v>
      </c>
      <c r="E23" s="281" t="s">
        <v>189</v>
      </c>
      <c r="F23" s="281" t="s">
        <v>190</v>
      </c>
      <c r="G23" s="296" t="s">
        <v>292</v>
      </c>
      <c r="H23" s="473" t="s">
        <v>229</v>
      </c>
      <c r="L23" s="305"/>
      <c r="M23" s="305"/>
      <c r="N23" s="305"/>
      <c r="O23" s="292"/>
      <c r="P23" s="292"/>
      <c r="Q23" s="292"/>
      <c r="R23" s="292"/>
      <c r="S23" s="292"/>
      <c r="T23" s="292"/>
      <c r="U23" s="292"/>
      <c r="V23" s="292"/>
      <c r="W23" s="304"/>
      <c r="X23" s="304"/>
      <c r="Y23" s="304"/>
      <c r="Z23" s="304"/>
    </row>
    <row r="24" spans="2:26" ht="15">
      <c r="B24" s="298" t="s">
        <v>219</v>
      </c>
      <c r="C24" s="299" t="s">
        <v>239</v>
      </c>
      <c r="D24" s="299" t="s">
        <v>226</v>
      </c>
      <c r="E24" s="299" t="s">
        <v>226</v>
      </c>
      <c r="F24" s="299" t="s">
        <v>226</v>
      </c>
      <c r="G24" s="300" t="s">
        <v>293</v>
      </c>
      <c r="H24" s="474"/>
      <c r="L24" s="305"/>
      <c r="M24" s="305"/>
      <c r="N24" s="305"/>
      <c r="O24" s="292"/>
      <c r="P24" s="292"/>
      <c r="Q24" s="292"/>
      <c r="R24" s="292"/>
      <c r="S24" s="292"/>
      <c r="T24" s="292"/>
      <c r="U24" s="292"/>
      <c r="V24" s="292"/>
      <c r="W24" s="304"/>
      <c r="X24" s="304"/>
      <c r="Y24" s="304"/>
      <c r="Z24" s="304"/>
    </row>
    <row r="25" spans="2:26" ht="15">
      <c r="B25" s="93" t="s">
        <v>296</v>
      </c>
      <c r="C25" s="301">
        <v>2402</v>
      </c>
      <c r="D25" s="301">
        <v>555</v>
      </c>
      <c r="E25" s="301">
        <v>424</v>
      </c>
      <c r="F25" s="301">
        <v>151</v>
      </c>
      <c r="G25" s="301">
        <v>95</v>
      </c>
      <c r="H25" s="287">
        <f>SUM(C25:G25)</f>
        <v>3627</v>
      </c>
      <c r="L25" s="305"/>
      <c r="M25" s="305"/>
      <c r="N25" s="305"/>
      <c r="O25" s="292"/>
      <c r="P25" s="292"/>
      <c r="Q25" s="292"/>
      <c r="R25" s="292"/>
      <c r="S25" s="292"/>
      <c r="T25" s="292"/>
      <c r="U25" s="292"/>
      <c r="V25" s="292"/>
      <c r="W25" s="304"/>
      <c r="X25" s="304"/>
      <c r="Y25" s="304"/>
      <c r="Z25" s="304"/>
    </row>
    <row r="26" spans="2:26" ht="15">
      <c r="B26" s="93" t="s">
        <v>297</v>
      </c>
      <c r="C26" s="301">
        <v>0</v>
      </c>
      <c r="D26" s="301">
        <v>1</v>
      </c>
      <c r="E26" s="301">
        <v>2</v>
      </c>
      <c r="F26" s="301">
        <v>2</v>
      </c>
      <c r="G26" s="301">
        <v>0</v>
      </c>
      <c r="H26" s="287">
        <f>SUM(C26:G26)</f>
        <v>5</v>
      </c>
      <c r="L26" s="305"/>
      <c r="M26" s="305"/>
      <c r="N26" s="305"/>
      <c r="O26" s="292"/>
      <c r="P26" s="292"/>
      <c r="Q26" s="292"/>
      <c r="R26" s="292"/>
      <c r="S26" s="292"/>
      <c r="T26" s="292"/>
      <c r="U26" s="292"/>
      <c r="V26" s="292"/>
      <c r="W26" s="304"/>
      <c r="X26" s="304"/>
      <c r="Y26" s="304"/>
      <c r="Z26" s="304"/>
    </row>
    <row r="27" spans="2:26" ht="15">
      <c r="B27" s="93" t="s">
        <v>298</v>
      </c>
      <c r="C27" s="301">
        <v>0</v>
      </c>
      <c r="D27" s="301">
        <v>0</v>
      </c>
      <c r="E27" s="301"/>
      <c r="F27" s="301">
        <v>0</v>
      </c>
      <c r="G27" s="301">
        <v>0</v>
      </c>
      <c r="H27" s="287">
        <f>SUM(C27:G27)</f>
        <v>0</v>
      </c>
      <c r="L27" s="305"/>
      <c r="M27" s="305"/>
      <c r="N27" s="305"/>
      <c r="O27" s="292"/>
      <c r="P27" s="292"/>
      <c r="Q27" s="292"/>
      <c r="R27" s="292"/>
      <c r="S27" s="292"/>
      <c r="T27" s="292"/>
      <c r="U27" s="292"/>
      <c r="V27" s="292"/>
      <c r="W27" s="304"/>
      <c r="X27" s="304"/>
      <c r="Y27" s="304"/>
      <c r="Z27" s="304"/>
    </row>
    <row r="28" spans="2:26" ht="15">
      <c r="B28" s="93" t="s">
        <v>229</v>
      </c>
      <c r="C28" s="307">
        <f t="shared" ref="C28:G28" si="5">SUM(C25:C27)</f>
        <v>2402</v>
      </c>
      <c r="D28" s="307">
        <f t="shared" si="5"/>
        <v>556</v>
      </c>
      <c r="E28" s="307">
        <f t="shared" si="5"/>
        <v>426</v>
      </c>
      <c r="F28" s="307">
        <f t="shared" si="5"/>
        <v>153</v>
      </c>
      <c r="G28" s="307">
        <f t="shared" si="5"/>
        <v>95</v>
      </c>
      <c r="H28" s="307">
        <f>SUM(H25:H27)</f>
        <v>3632</v>
      </c>
      <c r="I28" s="87"/>
      <c r="L28" s="305"/>
      <c r="M28" s="305"/>
      <c r="N28" s="305"/>
      <c r="O28" s="292"/>
      <c r="P28" s="292"/>
      <c r="Q28" s="292"/>
      <c r="R28" s="292"/>
      <c r="S28" s="292"/>
      <c r="T28" s="292"/>
      <c r="U28" s="292"/>
      <c r="V28" s="292"/>
      <c r="W28" s="304"/>
      <c r="X28" s="304"/>
      <c r="Y28" s="304"/>
      <c r="Z28" s="304"/>
    </row>
    <row r="29" spans="2:26">
      <c r="B29" s="470" t="s">
        <v>299</v>
      </c>
      <c r="C29" s="470"/>
      <c r="D29" s="470"/>
      <c r="E29" s="470"/>
      <c r="F29" s="470"/>
      <c r="G29" s="470"/>
      <c r="H29" s="470"/>
      <c r="I29" s="294"/>
    </row>
    <row r="30" spans="2:26" ht="15">
      <c r="B30" s="471" t="s">
        <v>300</v>
      </c>
      <c r="C30" s="471"/>
      <c r="D30" s="471"/>
      <c r="E30" s="471"/>
      <c r="F30" s="471"/>
      <c r="G30" s="471"/>
      <c r="H30" s="471"/>
      <c r="L30" s="472"/>
      <c r="M30" s="472"/>
      <c r="N30" s="472"/>
      <c r="O30" s="472"/>
      <c r="P30" s="472"/>
      <c r="Q30" s="472"/>
      <c r="R30" s="472"/>
      <c r="S30" s="472"/>
      <c r="T30" s="472"/>
      <c r="U30" s="472"/>
      <c r="V30" s="472"/>
      <c r="W30" s="472"/>
      <c r="X30" s="472"/>
    </row>
    <row r="31" spans="2:26" s="81" customFormat="1" ht="15">
      <c r="B31" s="308"/>
      <c r="C31" s="308"/>
      <c r="D31" s="308"/>
      <c r="E31" s="308"/>
      <c r="F31" s="308"/>
      <c r="G31" s="308"/>
      <c r="H31" s="308"/>
      <c r="L31" s="309"/>
      <c r="M31" s="309"/>
      <c r="N31" s="309"/>
      <c r="O31" s="309"/>
      <c r="P31" s="309"/>
      <c r="Q31" s="309"/>
      <c r="R31" s="309"/>
      <c r="S31" s="309"/>
      <c r="T31" s="309"/>
      <c r="U31" s="309"/>
      <c r="V31" s="309"/>
      <c r="W31" s="309"/>
      <c r="X31" s="309"/>
    </row>
    <row r="32" spans="2:26" s="81" customFormat="1" ht="15">
      <c r="B32" s="310"/>
      <c r="C32" s="281" t="s">
        <v>187</v>
      </c>
      <c r="D32" s="281" t="s">
        <v>188</v>
      </c>
      <c r="E32" s="281" t="s">
        <v>189</v>
      </c>
      <c r="J32" s="309"/>
      <c r="K32" s="309"/>
      <c r="L32" s="309"/>
      <c r="M32" s="309"/>
      <c r="N32" s="309"/>
      <c r="O32" s="309"/>
      <c r="P32" s="309"/>
      <c r="Q32" s="309"/>
      <c r="R32" s="309"/>
      <c r="S32" s="309"/>
      <c r="T32" s="309"/>
      <c r="U32" s="309"/>
      <c r="V32" s="309"/>
    </row>
    <row r="33" spans="2:26" s="81" customFormat="1" ht="29.25" customHeight="1">
      <c r="B33" s="264" t="s">
        <v>301</v>
      </c>
      <c r="C33" s="311">
        <v>0</v>
      </c>
      <c r="D33" s="311">
        <v>1</v>
      </c>
      <c r="E33" s="311">
        <v>0.64</v>
      </c>
      <c r="F33" s="312"/>
      <c r="J33" s="309"/>
      <c r="K33" s="309"/>
      <c r="L33" s="309"/>
      <c r="M33" s="309"/>
      <c r="N33" s="309"/>
      <c r="O33" s="309"/>
      <c r="P33" s="309"/>
      <c r="Q33" s="309"/>
      <c r="R33" s="309"/>
      <c r="S33" s="309"/>
      <c r="T33" s="309"/>
      <c r="U33" s="309"/>
      <c r="V33" s="309"/>
    </row>
    <row r="34" spans="2:26" s="81" customFormat="1" ht="15">
      <c r="B34" s="476" t="s">
        <v>302</v>
      </c>
      <c r="C34" s="476"/>
      <c r="D34" s="476"/>
      <c r="E34" s="476"/>
      <c r="F34" s="476"/>
      <c r="G34" s="476"/>
      <c r="H34" s="476"/>
      <c r="L34" s="309"/>
      <c r="M34" s="309"/>
      <c r="N34" s="309"/>
      <c r="O34" s="309"/>
      <c r="P34" s="309"/>
      <c r="Q34" s="309"/>
      <c r="R34" s="309"/>
      <c r="S34" s="309"/>
      <c r="T34" s="309"/>
      <c r="U34" s="309"/>
      <c r="V34" s="309"/>
      <c r="W34" s="309"/>
      <c r="X34" s="309"/>
    </row>
    <row r="35" spans="2:26" s="81" customFormat="1" ht="15">
      <c r="B35" s="339"/>
      <c r="C35" s="339"/>
      <c r="D35" s="339"/>
      <c r="E35" s="339"/>
      <c r="F35" s="339"/>
      <c r="G35" s="339"/>
      <c r="H35" s="339"/>
      <c r="L35" s="309"/>
      <c r="M35" s="309"/>
      <c r="N35" s="309"/>
      <c r="O35" s="309"/>
      <c r="P35" s="309"/>
      <c r="Q35" s="309"/>
      <c r="R35" s="309"/>
      <c r="S35" s="309"/>
      <c r="T35" s="309"/>
      <c r="U35" s="309"/>
      <c r="V35" s="309"/>
      <c r="W35" s="309"/>
      <c r="X35" s="309"/>
    </row>
    <row r="36" spans="2:26" s="81" customFormat="1" ht="15">
      <c r="B36" s="313" t="s">
        <v>118</v>
      </c>
      <c r="C36" s="281" t="s">
        <v>187</v>
      </c>
      <c r="D36" s="281" t="s">
        <v>188</v>
      </c>
      <c r="E36" s="281" t="s">
        <v>189</v>
      </c>
      <c r="F36" s="281" t="s">
        <v>190</v>
      </c>
      <c r="G36" s="296" t="s">
        <v>303</v>
      </c>
      <c r="H36" s="294"/>
      <c r="L36" s="309"/>
      <c r="M36" s="309"/>
      <c r="N36" s="309"/>
      <c r="O36" s="309"/>
      <c r="P36" s="309"/>
      <c r="Q36" s="309"/>
      <c r="R36" s="309"/>
      <c r="S36" s="309"/>
      <c r="T36" s="309"/>
      <c r="U36" s="309"/>
      <c r="V36" s="309"/>
      <c r="W36" s="309"/>
      <c r="X36" s="309"/>
    </row>
    <row r="37" spans="2:26" s="81" customFormat="1" ht="27">
      <c r="B37" s="264" t="s">
        <v>304</v>
      </c>
      <c r="C37" s="314">
        <v>0.98</v>
      </c>
      <c r="D37" s="314">
        <v>0.64400000000000002</v>
      </c>
      <c r="E37" s="315" t="s">
        <v>194</v>
      </c>
      <c r="F37" s="316" t="s">
        <v>194</v>
      </c>
      <c r="G37" s="315" t="s">
        <v>194</v>
      </c>
      <c r="H37" s="294"/>
      <c r="L37" s="309"/>
      <c r="M37" s="309"/>
      <c r="N37" s="309"/>
      <c r="O37" s="309"/>
      <c r="P37" s="309"/>
      <c r="Q37" s="309"/>
      <c r="R37" s="309"/>
      <c r="S37" s="309"/>
      <c r="T37" s="309"/>
      <c r="U37" s="309"/>
      <c r="V37" s="309"/>
      <c r="W37" s="309"/>
      <c r="X37" s="309"/>
    </row>
    <row r="38" spans="2:26" s="81" customFormat="1" ht="27">
      <c r="B38" s="264" t="s">
        <v>305</v>
      </c>
      <c r="C38" s="155" t="s">
        <v>306</v>
      </c>
      <c r="D38" s="61" t="s">
        <v>307</v>
      </c>
      <c r="E38" s="61" t="s">
        <v>307</v>
      </c>
      <c r="F38" s="316" t="s">
        <v>194</v>
      </c>
      <c r="G38" s="315" t="s">
        <v>194</v>
      </c>
      <c r="H38" s="294"/>
      <c r="L38" s="309"/>
      <c r="M38" s="309"/>
      <c r="N38" s="309"/>
      <c r="O38" s="309"/>
      <c r="P38" s="309"/>
      <c r="Q38" s="309"/>
      <c r="R38" s="309"/>
      <c r="S38" s="309"/>
      <c r="T38" s="309"/>
      <c r="U38" s="309"/>
      <c r="V38" s="309"/>
      <c r="W38" s="309"/>
      <c r="X38" s="309"/>
    </row>
    <row r="39" spans="2:26" s="81" customFormat="1" ht="15">
      <c r="B39" s="264" t="s">
        <v>308</v>
      </c>
      <c r="C39" s="155" t="s">
        <v>309</v>
      </c>
      <c r="D39" s="155" t="s">
        <v>205</v>
      </c>
      <c r="E39" s="61" t="s">
        <v>309</v>
      </c>
      <c r="F39" s="316" t="s">
        <v>194</v>
      </c>
      <c r="G39" s="315" t="s">
        <v>194</v>
      </c>
      <c r="H39" s="294"/>
      <c r="L39" s="309"/>
      <c r="M39" s="309"/>
      <c r="N39" s="309"/>
      <c r="O39" s="309"/>
      <c r="P39" s="309"/>
      <c r="Q39" s="309"/>
      <c r="R39" s="309"/>
      <c r="S39" s="309"/>
      <c r="T39" s="309"/>
      <c r="U39" s="309"/>
      <c r="V39" s="309"/>
      <c r="W39" s="309"/>
      <c r="X39" s="309"/>
    </row>
    <row r="40" spans="2:26" s="81" customFormat="1" ht="15">
      <c r="B40" s="264" t="s">
        <v>310</v>
      </c>
      <c r="C40" s="155">
        <v>0</v>
      </c>
      <c r="D40" s="155">
        <v>0</v>
      </c>
      <c r="E40" s="155">
        <v>0</v>
      </c>
      <c r="F40" s="317">
        <v>0</v>
      </c>
      <c r="G40" s="318">
        <v>0</v>
      </c>
      <c r="H40" s="294"/>
      <c r="L40" s="309"/>
      <c r="M40" s="309"/>
      <c r="N40" s="309"/>
      <c r="O40" s="309"/>
      <c r="P40" s="309"/>
      <c r="Q40" s="309"/>
      <c r="R40" s="309"/>
      <c r="S40" s="309"/>
      <c r="T40" s="309"/>
      <c r="U40" s="309"/>
      <c r="V40" s="309"/>
      <c r="W40" s="309"/>
      <c r="X40" s="309"/>
    </row>
    <row r="41" spans="2:26" s="81" customFormat="1" ht="15">
      <c r="B41" s="480" t="s">
        <v>311</v>
      </c>
      <c r="C41" s="480"/>
      <c r="D41" s="480"/>
      <c r="E41" s="480"/>
      <c r="F41" s="480"/>
      <c r="G41" s="480"/>
      <c r="H41" s="294"/>
      <c r="L41" s="309"/>
      <c r="M41" s="309"/>
      <c r="N41" s="309"/>
      <c r="O41" s="309"/>
      <c r="P41" s="309"/>
      <c r="Q41" s="309"/>
      <c r="R41" s="309"/>
      <c r="S41" s="309"/>
      <c r="T41" s="309"/>
      <c r="U41" s="309"/>
      <c r="V41" s="309"/>
      <c r="W41" s="309"/>
      <c r="X41" s="309"/>
    </row>
    <row r="42" spans="2:26" s="81" customFormat="1" ht="15">
      <c r="B42" s="481" t="s">
        <v>312</v>
      </c>
      <c r="C42" s="481"/>
      <c r="D42" s="481"/>
      <c r="E42" s="481"/>
      <c r="F42" s="481"/>
      <c r="G42" s="481"/>
      <c r="H42" s="294"/>
      <c r="L42" s="309"/>
      <c r="M42" s="309"/>
      <c r="N42" s="309"/>
      <c r="O42" s="309"/>
      <c r="P42" s="309"/>
      <c r="Q42" s="309"/>
      <c r="R42" s="309"/>
      <c r="S42" s="309"/>
      <c r="T42" s="309"/>
      <c r="U42" s="309"/>
      <c r="V42" s="309"/>
      <c r="W42" s="309"/>
      <c r="X42" s="309"/>
    </row>
    <row r="43" spans="2:26" s="81" customFormat="1" ht="15">
      <c r="B43" s="482" t="s">
        <v>313</v>
      </c>
      <c r="C43" s="482"/>
      <c r="D43" s="482"/>
      <c r="E43" s="482"/>
      <c r="F43" s="482"/>
      <c r="G43" s="482"/>
      <c r="H43" s="319"/>
      <c r="L43" s="309"/>
      <c r="M43" s="309"/>
      <c r="N43" s="309"/>
      <c r="O43" s="309"/>
      <c r="P43" s="309"/>
      <c r="Q43" s="309"/>
      <c r="R43" s="309"/>
      <c r="S43" s="309"/>
      <c r="T43" s="309"/>
      <c r="U43" s="309"/>
      <c r="V43" s="309"/>
      <c r="W43" s="309"/>
      <c r="X43" s="309"/>
    </row>
    <row r="44" spans="2:26" s="81" customFormat="1" ht="12" customHeight="1">
      <c r="B44" s="339"/>
      <c r="C44" s="339"/>
      <c r="D44" s="339"/>
      <c r="E44" s="339"/>
      <c r="F44" s="339"/>
      <c r="G44" s="339"/>
      <c r="H44" s="339"/>
      <c r="L44" s="309"/>
      <c r="M44" s="309"/>
      <c r="N44" s="309"/>
      <c r="O44" s="309"/>
      <c r="P44" s="309"/>
      <c r="Q44" s="309"/>
      <c r="R44" s="309"/>
      <c r="S44" s="309"/>
      <c r="T44" s="309"/>
      <c r="U44" s="309"/>
      <c r="V44" s="309"/>
      <c r="W44" s="309"/>
      <c r="X44" s="309"/>
    </row>
    <row r="45" spans="2:26" s="81" customFormat="1" ht="16.5" customHeight="1">
      <c r="B45" s="320" t="s">
        <v>314</v>
      </c>
      <c r="C45" s="321"/>
      <c r="D45" s="321"/>
      <c r="E45" s="321"/>
      <c r="F45" s="321"/>
      <c r="G45" s="321"/>
      <c r="H45" s="294"/>
      <c r="I45" s="142"/>
      <c r="W45" s="140"/>
      <c r="X45" s="140"/>
      <c r="Y45" s="140"/>
      <c r="Z45" s="140"/>
    </row>
    <row r="46" spans="2:26" s="81" customFormat="1">
      <c r="B46" s="322" t="s">
        <v>315</v>
      </c>
      <c r="C46" s="323" t="s">
        <v>199</v>
      </c>
      <c r="D46" s="321"/>
      <c r="E46" s="321"/>
      <c r="F46" s="321"/>
      <c r="G46" s="321"/>
      <c r="H46" s="254"/>
      <c r="I46" s="324"/>
      <c r="L46" s="87"/>
      <c r="M46" s="87"/>
      <c r="P46" s="325"/>
      <c r="Q46" s="325"/>
      <c r="W46" s="140"/>
      <c r="X46" s="140"/>
      <c r="Y46" s="140"/>
      <c r="Z46" s="140"/>
    </row>
    <row r="47" spans="2:26" s="81" customFormat="1">
      <c r="B47" s="93" t="s">
        <v>282</v>
      </c>
      <c r="C47" s="311">
        <v>0.5</v>
      </c>
      <c r="D47" s="326"/>
      <c r="E47" s="218"/>
      <c r="F47" s="326"/>
      <c r="G47" s="218"/>
      <c r="H47" s="294"/>
      <c r="I47" s="324"/>
      <c r="J47" s="306"/>
      <c r="L47" s="87"/>
      <c r="M47" s="87"/>
      <c r="P47" s="325"/>
      <c r="Q47" s="325"/>
      <c r="W47" s="140"/>
      <c r="X47" s="140"/>
      <c r="Y47" s="140"/>
      <c r="Z47" s="140"/>
    </row>
    <row r="48" spans="2:26" s="81" customFormat="1">
      <c r="B48" s="93" t="s">
        <v>283</v>
      </c>
      <c r="C48" s="311">
        <v>0.5</v>
      </c>
      <c r="D48" s="326"/>
      <c r="E48" s="218"/>
      <c r="F48" s="326"/>
      <c r="G48" s="218"/>
      <c r="H48" s="294"/>
      <c r="L48" s="87"/>
      <c r="M48" s="87"/>
      <c r="N48" s="87"/>
      <c r="O48" s="87"/>
      <c r="P48" s="87"/>
      <c r="Q48" s="87"/>
      <c r="R48" s="87"/>
      <c r="W48" s="140"/>
      <c r="X48" s="140"/>
      <c r="Y48" s="140"/>
      <c r="Z48" s="140"/>
    </row>
    <row r="49" spans="2:26" s="81" customFormat="1">
      <c r="B49" s="327"/>
      <c r="C49" s="326"/>
      <c r="D49" s="326"/>
      <c r="E49" s="218"/>
      <c r="F49" s="326"/>
      <c r="G49" s="218"/>
      <c r="H49" s="294"/>
      <c r="K49" s="87"/>
      <c r="W49" s="140"/>
      <c r="X49" s="140"/>
      <c r="Y49" s="140"/>
      <c r="Z49" s="140"/>
    </row>
    <row r="50" spans="2:26" s="81" customFormat="1">
      <c r="B50" s="328" t="s">
        <v>316</v>
      </c>
      <c r="C50" s="281" t="s">
        <v>187</v>
      </c>
      <c r="D50" s="281" t="s">
        <v>188</v>
      </c>
      <c r="E50" s="281" t="s">
        <v>189</v>
      </c>
      <c r="F50" s="281" t="s">
        <v>190</v>
      </c>
      <c r="G50" s="281" t="s">
        <v>191</v>
      </c>
      <c r="H50" s="281" t="s">
        <v>229</v>
      </c>
      <c r="I50" s="324"/>
      <c r="W50" s="140"/>
      <c r="X50" s="140"/>
      <c r="Y50" s="140"/>
      <c r="Z50" s="140"/>
    </row>
    <row r="51" spans="2:26" s="81" customFormat="1">
      <c r="B51" s="93" t="s">
        <v>282</v>
      </c>
      <c r="C51" s="329">
        <f>C5/C7</f>
        <v>0.88176519567027478</v>
      </c>
      <c r="D51" s="329">
        <f t="shared" ref="D51:G51" si="6">D5/D7</f>
        <v>0.87230215827338131</v>
      </c>
      <c r="E51" s="329">
        <f t="shared" si="6"/>
        <v>0.84272300469483563</v>
      </c>
      <c r="F51" s="329">
        <f t="shared" si="6"/>
        <v>0.58823529411764708</v>
      </c>
      <c r="G51" s="329">
        <f t="shared" si="6"/>
        <v>0.74736842105263157</v>
      </c>
      <c r="H51" s="329">
        <f>H5/H7</f>
        <v>0.85985682819383258</v>
      </c>
      <c r="I51" s="142"/>
      <c r="J51" s="142"/>
      <c r="W51" s="140"/>
      <c r="X51" s="140"/>
      <c r="Y51" s="140"/>
      <c r="Z51" s="140"/>
    </row>
    <row r="52" spans="2:26" s="81" customFormat="1">
      <c r="B52" s="93" t="s">
        <v>283</v>
      </c>
      <c r="C52" s="329">
        <f t="shared" ref="C52:H52" si="7">C6/C7</f>
        <v>0.11823480432972523</v>
      </c>
      <c r="D52" s="329">
        <f t="shared" si="7"/>
        <v>0.12769784172661872</v>
      </c>
      <c r="E52" s="329">
        <f t="shared" si="7"/>
        <v>0.15727699530516431</v>
      </c>
      <c r="F52" s="329">
        <f t="shared" si="7"/>
        <v>0.41176470588235292</v>
      </c>
      <c r="G52" s="329">
        <f t="shared" si="7"/>
        <v>0.25263157894736843</v>
      </c>
      <c r="H52" s="329">
        <f t="shared" si="7"/>
        <v>0.14014317180616739</v>
      </c>
      <c r="W52" s="140"/>
      <c r="X52" s="140"/>
      <c r="Y52" s="140"/>
      <c r="Z52" s="140"/>
    </row>
    <row r="53" spans="2:26" s="81" customFormat="1">
      <c r="B53" s="93" t="s">
        <v>317</v>
      </c>
      <c r="C53" s="329">
        <v>0.03</v>
      </c>
      <c r="D53" s="329">
        <v>0.16</v>
      </c>
      <c r="E53" s="329">
        <v>0.14000000000000001</v>
      </c>
      <c r="F53" s="329">
        <v>0.03</v>
      </c>
      <c r="G53" s="329">
        <v>0.09</v>
      </c>
      <c r="H53" s="329">
        <v>7.0000000000000007E-2</v>
      </c>
      <c r="W53" s="140"/>
      <c r="X53" s="140"/>
      <c r="Y53" s="140"/>
      <c r="Z53" s="140"/>
    </row>
    <row r="54" spans="2:26" s="81" customFormat="1">
      <c r="B54" s="93" t="s">
        <v>318</v>
      </c>
      <c r="C54" s="329">
        <v>0.62</v>
      </c>
      <c r="D54" s="329">
        <v>0.46</v>
      </c>
      <c r="E54" s="329">
        <v>0.47</v>
      </c>
      <c r="F54" s="329">
        <v>0.36</v>
      </c>
      <c r="G54" s="329">
        <v>0.44</v>
      </c>
      <c r="H54" s="329">
        <v>0.56000000000000005</v>
      </c>
      <c r="W54" s="140"/>
      <c r="X54" s="140"/>
      <c r="Y54" s="140"/>
      <c r="Z54" s="140"/>
    </row>
    <row r="55" spans="2:26" s="81" customFormat="1">
      <c r="B55" s="93" t="s">
        <v>319</v>
      </c>
      <c r="C55" s="329">
        <v>0.34</v>
      </c>
      <c r="D55" s="329">
        <v>0.28999999999999998</v>
      </c>
      <c r="E55" s="329">
        <v>0.31</v>
      </c>
      <c r="F55" s="329">
        <v>0.49</v>
      </c>
      <c r="G55" s="329">
        <v>0.35</v>
      </c>
      <c r="H55" s="329">
        <v>0.33</v>
      </c>
      <c r="W55" s="140"/>
      <c r="X55" s="140"/>
      <c r="Y55" s="140"/>
      <c r="Z55" s="140"/>
    </row>
    <row r="56" spans="2:26" s="81" customFormat="1">
      <c r="B56" s="93" t="s">
        <v>320</v>
      </c>
      <c r="C56" s="329">
        <v>0.01</v>
      </c>
      <c r="D56" s="329">
        <v>0.09</v>
      </c>
      <c r="E56" s="329">
        <v>0.08</v>
      </c>
      <c r="F56" s="329">
        <v>0.12</v>
      </c>
      <c r="G56" s="329">
        <v>0.12</v>
      </c>
      <c r="H56" s="329">
        <v>0.04</v>
      </c>
      <c r="W56" s="140"/>
      <c r="X56" s="140"/>
      <c r="Y56" s="140"/>
      <c r="Z56" s="140"/>
    </row>
    <row r="57" spans="2:26" s="81" customFormat="1">
      <c r="B57" s="479" t="s">
        <v>321</v>
      </c>
      <c r="C57" s="479"/>
      <c r="D57" s="479"/>
      <c r="E57" s="479"/>
      <c r="F57" s="479"/>
      <c r="G57" s="479"/>
      <c r="H57" s="479"/>
      <c r="W57" s="140"/>
      <c r="X57" s="140"/>
      <c r="Y57" s="140"/>
      <c r="Z57" s="140"/>
    </row>
    <row r="58" spans="2:26" s="81" customFormat="1">
      <c r="B58" s="262"/>
      <c r="C58" s="262"/>
      <c r="D58" s="262"/>
      <c r="E58" s="262"/>
      <c r="F58" s="262"/>
      <c r="G58" s="262"/>
      <c r="H58" s="262"/>
      <c r="W58" s="140"/>
      <c r="X58" s="140"/>
      <c r="Y58" s="140"/>
      <c r="Z58" s="140"/>
    </row>
    <row r="59" spans="2:26" s="81" customFormat="1" ht="14.25">
      <c r="B59" s="320" t="s">
        <v>322</v>
      </c>
      <c r="C59" s="294"/>
      <c r="D59" s="294"/>
      <c r="E59" s="294"/>
      <c r="F59" s="294"/>
      <c r="G59" s="294"/>
      <c r="H59" s="257"/>
      <c r="W59" s="140"/>
      <c r="X59" s="140"/>
      <c r="Y59" s="140"/>
      <c r="Z59" s="140"/>
    </row>
    <row r="60" spans="2:26" s="81" customFormat="1">
      <c r="B60" s="328" t="s">
        <v>323</v>
      </c>
      <c r="C60" s="281" t="s">
        <v>187</v>
      </c>
      <c r="D60" s="281" t="s">
        <v>188</v>
      </c>
      <c r="E60" s="281" t="s">
        <v>189</v>
      </c>
      <c r="F60" s="281" t="s">
        <v>190</v>
      </c>
      <c r="G60" s="281" t="s">
        <v>191</v>
      </c>
      <c r="H60" s="281" t="s">
        <v>229</v>
      </c>
      <c r="I60" s="297"/>
      <c r="J60" s="142"/>
      <c r="W60" s="140"/>
      <c r="X60" s="140"/>
      <c r="Y60" s="140"/>
      <c r="Z60" s="140"/>
    </row>
    <row r="61" spans="2:26" s="81" customFormat="1">
      <c r="B61" s="93" t="s">
        <v>282</v>
      </c>
      <c r="C61" s="287">
        <v>28</v>
      </c>
      <c r="D61" s="287">
        <v>65</v>
      </c>
      <c r="E61" s="287">
        <v>298</v>
      </c>
      <c r="F61" s="318">
        <v>9</v>
      </c>
      <c r="G61" s="318">
        <v>7</v>
      </c>
      <c r="H61" s="287">
        <f>SUM(C61:G61)</f>
        <v>407</v>
      </c>
      <c r="I61" s="142"/>
      <c r="W61" s="140"/>
      <c r="X61" s="140"/>
      <c r="Y61" s="140"/>
      <c r="Z61" s="140"/>
    </row>
    <row r="62" spans="2:26" s="81" customFormat="1">
      <c r="B62" s="93" t="s">
        <v>283</v>
      </c>
      <c r="C62" s="287">
        <v>2</v>
      </c>
      <c r="D62" s="287">
        <v>19</v>
      </c>
      <c r="E62" s="287">
        <v>56</v>
      </c>
      <c r="F62" s="318">
        <v>10</v>
      </c>
      <c r="G62" s="318">
        <v>8</v>
      </c>
      <c r="H62" s="287">
        <f>SUM(C62:G62)</f>
        <v>95</v>
      </c>
      <c r="I62" s="142"/>
      <c r="W62" s="140"/>
      <c r="X62" s="140"/>
      <c r="Y62" s="140"/>
      <c r="Z62" s="140"/>
    </row>
    <row r="63" spans="2:26" s="81" customFormat="1">
      <c r="B63" s="93" t="s">
        <v>229</v>
      </c>
      <c r="C63" s="61">
        <f>SUM(C61:C62)</f>
        <v>30</v>
      </c>
      <c r="D63" s="61">
        <f>SUM(D61:D62)</f>
        <v>84</v>
      </c>
      <c r="E63" s="61">
        <f>SUM(E61:E62)</f>
        <v>354</v>
      </c>
      <c r="F63" s="61">
        <f>SUM(F61:F62)</f>
        <v>19</v>
      </c>
      <c r="G63" s="61">
        <f>SUM(G61:G62)</f>
        <v>15</v>
      </c>
      <c r="H63" s="61">
        <f>SUM(C63:G63)</f>
        <v>502</v>
      </c>
      <c r="I63" s="142"/>
      <c r="W63" s="140"/>
      <c r="X63" s="140"/>
      <c r="Y63" s="140"/>
      <c r="Z63" s="140"/>
    </row>
    <row r="64" spans="2:26" s="81" customFormat="1">
      <c r="B64" s="331"/>
      <c r="C64" s="332"/>
      <c r="D64" s="332"/>
      <c r="E64" s="332"/>
      <c r="F64" s="282"/>
      <c r="G64" s="282"/>
      <c r="H64" s="257"/>
      <c r="I64" s="142"/>
      <c r="W64" s="140"/>
      <c r="X64" s="140"/>
      <c r="Y64" s="140"/>
      <c r="Z64" s="140"/>
    </row>
    <row r="65" spans="2:26" s="81" customFormat="1">
      <c r="B65" s="328" t="s">
        <v>324</v>
      </c>
      <c r="C65" s="281" t="s">
        <v>187</v>
      </c>
      <c r="D65" s="281" t="s">
        <v>188</v>
      </c>
      <c r="E65" s="281" t="s">
        <v>189</v>
      </c>
      <c r="F65" s="281" t="s">
        <v>190</v>
      </c>
      <c r="G65" s="281" t="s">
        <v>191</v>
      </c>
      <c r="H65" s="281" t="s">
        <v>229</v>
      </c>
      <c r="I65" s="142"/>
      <c r="W65" s="140"/>
      <c r="X65" s="140"/>
      <c r="Y65" s="140"/>
      <c r="Z65" s="140"/>
    </row>
    <row r="66" spans="2:26" s="81" customFormat="1">
      <c r="B66" s="93" t="s">
        <v>226</v>
      </c>
      <c r="C66" s="155">
        <v>0</v>
      </c>
      <c r="D66" s="61">
        <f>D63</f>
        <v>84</v>
      </c>
      <c r="E66" s="61">
        <f>E63</f>
        <v>354</v>
      </c>
      <c r="F66" s="61">
        <f>F63</f>
        <v>19</v>
      </c>
      <c r="G66" s="61">
        <f>G63</f>
        <v>15</v>
      </c>
      <c r="H66" s="61">
        <f>SUM(C66:G66)</f>
        <v>472</v>
      </c>
      <c r="I66" s="142"/>
      <c r="W66" s="140"/>
      <c r="X66" s="140"/>
      <c r="Y66" s="140"/>
      <c r="Z66" s="140"/>
    </row>
    <row r="67" spans="2:26" s="81" customFormat="1">
      <c r="B67" s="93" t="s">
        <v>239</v>
      </c>
      <c r="C67" s="286">
        <f>C63</f>
        <v>30</v>
      </c>
      <c r="D67" s="155">
        <v>0</v>
      </c>
      <c r="E67" s="155">
        <v>0</v>
      </c>
      <c r="F67" s="155">
        <v>0</v>
      </c>
      <c r="G67" s="155">
        <v>0</v>
      </c>
      <c r="H67" s="61">
        <f>SUM(C67:G67)</f>
        <v>30</v>
      </c>
      <c r="W67" s="140"/>
      <c r="X67" s="140"/>
      <c r="Y67" s="140"/>
      <c r="Z67" s="140"/>
    </row>
    <row r="68" spans="2:26" s="81" customFormat="1">
      <c r="B68" s="93" t="s">
        <v>218</v>
      </c>
      <c r="C68" s="156">
        <f>SUM(C66:C67)</f>
        <v>30</v>
      </c>
      <c r="D68" s="156">
        <f t="shared" ref="D68:H68" si="8">SUM(D66:D67)</f>
        <v>84</v>
      </c>
      <c r="E68" s="156">
        <f t="shared" si="8"/>
        <v>354</v>
      </c>
      <c r="F68" s="156">
        <f t="shared" si="8"/>
        <v>19</v>
      </c>
      <c r="G68" s="156">
        <f t="shared" si="8"/>
        <v>15</v>
      </c>
      <c r="H68" s="156">
        <f t="shared" si="8"/>
        <v>502</v>
      </c>
      <c r="W68" s="140"/>
      <c r="X68" s="140"/>
      <c r="Y68" s="140"/>
      <c r="Z68" s="140"/>
    </row>
    <row r="69" spans="2:26" s="81" customFormat="1">
      <c r="B69" s="327"/>
      <c r="C69" s="158"/>
      <c r="D69" s="158"/>
      <c r="E69" s="158"/>
      <c r="F69" s="158"/>
      <c r="G69" s="158"/>
      <c r="H69" s="158"/>
      <c r="W69" s="140"/>
      <c r="X69" s="140"/>
      <c r="Y69" s="140"/>
      <c r="Z69" s="140"/>
    </row>
    <row r="70" spans="2:26" s="81" customFormat="1">
      <c r="B70" s="322" t="s">
        <v>325</v>
      </c>
      <c r="C70" s="281" t="s">
        <v>187</v>
      </c>
      <c r="D70" s="281" t="s">
        <v>188</v>
      </c>
      <c r="E70" s="281" t="s">
        <v>189</v>
      </c>
      <c r="F70" s="281" t="s">
        <v>190</v>
      </c>
      <c r="G70" s="281" t="s">
        <v>191</v>
      </c>
      <c r="H70" s="281" t="s">
        <v>229</v>
      </c>
      <c r="W70" s="140"/>
      <c r="X70" s="140"/>
      <c r="Y70" s="140"/>
      <c r="Z70" s="140"/>
    </row>
    <row r="71" spans="2:26" s="81" customFormat="1">
      <c r="B71" s="93" t="s">
        <v>282</v>
      </c>
      <c r="C71" s="287">
        <v>80</v>
      </c>
      <c r="D71" s="287">
        <v>60</v>
      </c>
      <c r="E71" s="287">
        <v>50</v>
      </c>
      <c r="F71" s="287">
        <v>16</v>
      </c>
      <c r="G71" s="287">
        <v>3</v>
      </c>
      <c r="H71" s="287">
        <f>SUM(C71:G71)</f>
        <v>209</v>
      </c>
      <c r="W71" s="140"/>
      <c r="X71" s="140"/>
      <c r="Y71" s="140"/>
      <c r="Z71" s="140"/>
    </row>
    <row r="72" spans="2:26" s="81" customFormat="1">
      <c r="B72" s="93" t="s">
        <v>283</v>
      </c>
      <c r="C72" s="333">
        <v>8</v>
      </c>
      <c r="D72" s="333">
        <v>10</v>
      </c>
      <c r="E72" s="333">
        <v>16</v>
      </c>
      <c r="F72" s="333">
        <v>13</v>
      </c>
      <c r="G72" s="333">
        <v>1</v>
      </c>
      <c r="H72" s="287">
        <f>SUM(C72:G72)</f>
        <v>48</v>
      </c>
      <c r="W72" s="140"/>
      <c r="X72" s="140"/>
      <c r="Y72" s="140"/>
      <c r="Z72" s="140"/>
    </row>
    <row r="73" spans="2:26" s="81" customFormat="1">
      <c r="B73" s="93" t="s">
        <v>229</v>
      </c>
      <c r="C73" s="333">
        <f t="shared" ref="C73:H73" si="9">SUM(C71:C72)</f>
        <v>88</v>
      </c>
      <c r="D73" s="333">
        <f t="shared" si="9"/>
        <v>70</v>
      </c>
      <c r="E73" s="333">
        <f>SUM(E71:E72)</f>
        <v>66</v>
      </c>
      <c r="F73" s="333">
        <f t="shared" si="9"/>
        <v>29</v>
      </c>
      <c r="G73" s="333">
        <f t="shared" si="9"/>
        <v>4</v>
      </c>
      <c r="H73" s="333">
        <f t="shared" si="9"/>
        <v>257</v>
      </c>
      <c r="W73" s="140"/>
      <c r="X73" s="140"/>
      <c r="Y73" s="140"/>
      <c r="Z73" s="140"/>
    </row>
    <row r="74" spans="2:26" s="81" customFormat="1">
      <c r="B74" s="327"/>
      <c r="C74" s="334"/>
      <c r="D74" s="334"/>
      <c r="E74" s="334"/>
      <c r="F74" s="334"/>
      <c r="G74" s="334"/>
      <c r="H74" s="332"/>
      <c r="W74" s="140"/>
      <c r="X74" s="140"/>
      <c r="Y74" s="140"/>
      <c r="Z74" s="140"/>
    </row>
    <row r="75" spans="2:26" s="81" customFormat="1">
      <c r="B75" s="322" t="s">
        <v>326</v>
      </c>
      <c r="C75" s="281" t="s">
        <v>187</v>
      </c>
      <c r="D75" s="281" t="s">
        <v>188</v>
      </c>
      <c r="E75" s="281" t="s">
        <v>189</v>
      </c>
      <c r="F75" s="281" t="s">
        <v>190</v>
      </c>
      <c r="G75" s="281" t="s">
        <v>191</v>
      </c>
      <c r="H75" s="281" t="s">
        <v>229</v>
      </c>
      <c r="I75" s="142"/>
      <c r="W75" s="140"/>
      <c r="X75" s="140"/>
      <c r="Y75" s="140"/>
      <c r="Z75" s="140"/>
    </row>
    <row r="76" spans="2:26" s="81" customFormat="1">
      <c r="B76" s="93" t="s">
        <v>226</v>
      </c>
      <c r="C76" s="156">
        <v>0</v>
      </c>
      <c r="D76" s="286">
        <f>D73</f>
        <v>70</v>
      </c>
      <c r="E76" s="286">
        <f>E73</f>
        <v>66</v>
      </c>
      <c r="F76" s="286">
        <f>F73</f>
        <v>29</v>
      </c>
      <c r="G76" s="333">
        <f>G73</f>
        <v>4</v>
      </c>
      <c r="H76" s="61">
        <f>SUM(C76:G76)</f>
        <v>169</v>
      </c>
      <c r="W76" s="140"/>
      <c r="X76" s="140"/>
      <c r="Y76" s="140"/>
      <c r="Z76" s="140"/>
    </row>
    <row r="77" spans="2:26" s="81" customFormat="1">
      <c r="B77" s="93" t="s">
        <v>239</v>
      </c>
      <c r="C77" s="286">
        <f>C73</f>
        <v>88</v>
      </c>
      <c r="D77" s="156">
        <v>0</v>
      </c>
      <c r="E77" s="156">
        <v>0</v>
      </c>
      <c r="F77" s="156">
        <v>0</v>
      </c>
      <c r="G77" s="156">
        <v>0</v>
      </c>
      <c r="H77" s="61">
        <f>SUM(C77:G77)</f>
        <v>88</v>
      </c>
      <c r="W77" s="140"/>
      <c r="X77" s="140"/>
      <c r="Y77" s="140"/>
      <c r="Z77" s="140"/>
    </row>
    <row r="78" spans="2:26" s="81" customFormat="1">
      <c r="B78" s="93" t="s">
        <v>218</v>
      </c>
      <c r="C78" s="156">
        <f>SUM(C76:C77)</f>
        <v>88</v>
      </c>
      <c r="D78" s="156">
        <f t="shared" ref="D78:H78" si="10">SUM(D76:D77)</f>
        <v>70</v>
      </c>
      <c r="E78" s="156">
        <f t="shared" si="10"/>
        <v>66</v>
      </c>
      <c r="F78" s="156">
        <f t="shared" si="10"/>
        <v>29</v>
      </c>
      <c r="G78" s="156">
        <f t="shared" si="10"/>
        <v>4</v>
      </c>
      <c r="H78" s="156">
        <f t="shared" si="10"/>
        <v>257</v>
      </c>
      <c r="W78" s="140"/>
      <c r="X78" s="140"/>
      <c r="Y78" s="140"/>
      <c r="Z78" s="140"/>
    </row>
    <row r="79" spans="2:26" s="81" customFormat="1">
      <c r="B79" s="293"/>
      <c r="C79" s="158"/>
      <c r="D79" s="158"/>
      <c r="E79" s="158"/>
      <c r="F79" s="158"/>
      <c r="G79" s="158"/>
      <c r="H79" s="158"/>
      <c r="W79" s="140"/>
      <c r="X79" s="140"/>
      <c r="Y79" s="140"/>
      <c r="Z79" s="140"/>
    </row>
    <row r="80" spans="2:26" s="81" customFormat="1">
      <c r="B80" s="322"/>
      <c r="C80" s="335" t="s">
        <v>199</v>
      </c>
      <c r="D80" s="158"/>
      <c r="E80" s="158"/>
      <c r="F80" s="158"/>
      <c r="G80" s="158"/>
      <c r="H80" s="158"/>
      <c r="W80" s="140"/>
      <c r="X80" s="140"/>
      <c r="Y80" s="140"/>
      <c r="Z80" s="140"/>
    </row>
    <row r="81" spans="2:26" s="81" customFormat="1">
      <c r="B81" s="336" t="s">
        <v>327</v>
      </c>
      <c r="C81" s="337">
        <v>7.2999999999999995E-2</v>
      </c>
      <c r="D81" s="338"/>
      <c r="E81" s="338"/>
      <c r="F81" s="338"/>
      <c r="G81" s="338"/>
      <c r="H81" s="338"/>
      <c r="I81" s="142"/>
      <c r="W81" s="140"/>
      <c r="X81" s="140"/>
      <c r="Y81" s="140"/>
      <c r="Z81" s="140"/>
    </row>
    <row r="82" spans="2:26" s="81" customFormat="1">
      <c r="B82" s="483" t="s">
        <v>328</v>
      </c>
      <c r="C82" s="483"/>
      <c r="D82" s="483"/>
      <c r="E82" s="483"/>
      <c r="F82" s="483"/>
      <c r="G82" s="483"/>
      <c r="H82" s="483"/>
      <c r="I82" s="142"/>
      <c r="W82" s="140"/>
      <c r="X82" s="140"/>
      <c r="Y82" s="140"/>
      <c r="Z82" s="140"/>
    </row>
    <row r="83" spans="2:26" s="81" customFormat="1">
      <c r="B83" s="478"/>
      <c r="C83" s="478"/>
      <c r="D83" s="478"/>
      <c r="E83" s="478"/>
      <c r="F83" s="478"/>
      <c r="G83" s="478"/>
      <c r="H83" s="478"/>
      <c r="W83" s="140"/>
      <c r="X83" s="140"/>
      <c r="Y83" s="140"/>
      <c r="Z83" s="140"/>
    </row>
    <row r="84" spans="2:26" s="81" customFormat="1">
      <c r="B84" s="312"/>
      <c r="C84" s="312"/>
      <c r="D84" s="312"/>
      <c r="E84" s="312"/>
      <c r="F84" s="312"/>
      <c r="G84" s="312"/>
      <c r="H84" s="312"/>
      <c r="W84" s="140"/>
      <c r="X84" s="140"/>
      <c r="Y84" s="140"/>
      <c r="Z84" s="140"/>
    </row>
    <row r="85" spans="2:26" s="81" customFormat="1" ht="14.25">
      <c r="B85" s="328" t="s">
        <v>329</v>
      </c>
      <c r="C85" s="281" t="s">
        <v>187</v>
      </c>
      <c r="D85" s="281" t="s">
        <v>188</v>
      </c>
      <c r="E85" s="281" t="s">
        <v>189</v>
      </c>
      <c r="F85" s="281" t="s">
        <v>330</v>
      </c>
      <c r="G85" s="340"/>
      <c r="H85" s="340"/>
      <c r="W85" s="140"/>
      <c r="X85" s="140"/>
      <c r="Y85" s="140"/>
      <c r="Z85" s="140"/>
    </row>
    <row r="86" spans="2:26" s="81" customFormat="1">
      <c r="B86" s="93" t="s">
        <v>331</v>
      </c>
      <c r="C86" s="155" t="s">
        <v>205</v>
      </c>
      <c r="D86" s="155" t="s">
        <v>205</v>
      </c>
      <c r="E86" s="155" t="s">
        <v>205</v>
      </c>
      <c r="F86" s="155" t="s">
        <v>205</v>
      </c>
      <c r="G86" s="340"/>
      <c r="H86" s="340"/>
      <c r="W86" s="140"/>
      <c r="X86" s="140"/>
      <c r="Y86" s="140"/>
      <c r="Z86" s="140"/>
    </row>
    <row r="87" spans="2:26" s="81" customFormat="1">
      <c r="B87" s="93" t="s">
        <v>332</v>
      </c>
      <c r="C87" s="155" t="s">
        <v>205</v>
      </c>
      <c r="D87" s="155" t="s">
        <v>205</v>
      </c>
      <c r="E87" s="155" t="s">
        <v>205</v>
      </c>
      <c r="F87" s="155" t="s">
        <v>205</v>
      </c>
      <c r="G87" s="340"/>
      <c r="H87" s="340"/>
      <c r="W87" s="140"/>
      <c r="X87" s="140"/>
      <c r="Y87" s="140"/>
      <c r="Z87" s="140"/>
    </row>
    <row r="88" spans="2:26" s="81" customFormat="1">
      <c r="B88" s="93" t="s">
        <v>333</v>
      </c>
      <c r="C88" s="155" t="s">
        <v>205</v>
      </c>
      <c r="D88" s="155" t="s">
        <v>205</v>
      </c>
      <c r="E88" s="155" t="s">
        <v>205</v>
      </c>
      <c r="F88" s="155" t="s">
        <v>205</v>
      </c>
      <c r="G88" s="340"/>
      <c r="H88" s="340"/>
      <c r="W88" s="140"/>
      <c r="X88" s="140"/>
      <c r="Y88" s="140"/>
      <c r="Z88" s="140"/>
    </row>
    <row r="89" spans="2:26" s="81" customFormat="1">
      <c r="B89" s="93" t="s">
        <v>334</v>
      </c>
      <c r="C89" s="155" t="s">
        <v>205</v>
      </c>
      <c r="D89" s="155" t="s">
        <v>205</v>
      </c>
      <c r="E89" s="155" t="s">
        <v>205</v>
      </c>
      <c r="F89" s="155" t="s">
        <v>205</v>
      </c>
      <c r="G89" s="340"/>
      <c r="H89" s="340"/>
      <c r="W89" s="140"/>
      <c r="X89" s="140"/>
      <c r="Y89" s="140"/>
      <c r="Z89" s="140"/>
    </row>
    <row r="90" spans="2:26" s="81" customFormat="1">
      <c r="B90" s="93" t="s">
        <v>335</v>
      </c>
      <c r="C90" s="155" t="s">
        <v>205</v>
      </c>
      <c r="D90" s="155" t="s">
        <v>205</v>
      </c>
      <c r="E90" s="155" t="s">
        <v>205</v>
      </c>
      <c r="F90" s="155" t="s">
        <v>205</v>
      </c>
      <c r="G90" s="340"/>
      <c r="H90" s="340"/>
      <c r="W90" s="140"/>
      <c r="X90" s="140"/>
      <c r="Y90" s="140"/>
      <c r="Z90" s="140"/>
    </row>
    <row r="91" spans="2:26" s="81" customFormat="1">
      <c r="B91" s="93" t="s">
        <v>336</v>
      </c>
      <c r="C91" s="155" t="s">
        <v>205</v>
      </c>
      <c r="D91" s="155" t="s">
        <v>205</v>
      </c>
      <c r="E91" s="155" t="s">
        <v>205</v>
      </c>
      <c r="F91" s="155" t="s">
        <v>205</v>
      </c>
      <c r="G91" s="340"/>
      <c r="H91" s="340"/>
      <c r="W91" s="140"/>
      <c r="X91" s="140"/>
      <c r="Y91" s="140"/>
      <c r="Z91" s="140"/>
    </row>
    <row r="92" spans="2:26" s="81" customFormat="1">
      <c r="B92" s="93" t="s">
        <v>337</v>
      </c>
      <c r="C92" s="155" t="s">
        <v>205</v>
      </c>
      <c r="D92" s="155" t="s">
        <v>205</v>
      </c>
      <c r="E92" s="155" t="s">
        <v>205</v>
      </c>
      <c r="F92" s="155" t="s">
        <v>205</v>
      </c>
      <c r="G92" s="340"/>
      <c r="H92" s="340"/>
      <c r="W92" s="140"/>
      <c r="X92" s="140"/>
      <c r="Y92" s="140"/>
      <c r="Z92" s="140"/>
    </row>
    <row r="93" spans="2:26" s="81" customFormat="1">
      <c r="B93" s="341" t="s">
        <v>338</v>
      </c>
      <c r="C93" s="340"/>
      <c r="D93" s="340"/>
      <c r="E93" s="340"/>
      <c r="F93" s="340"/>
      <c r="G93" s="340"/>
      <c r="H93" s="340"/>
      <c r="W93" s="140"/>
      <c r="X93" s="140"/>
      <c r="Y93" s="140"/>
      <c r="Z93" s="140"/>
    </row>
    <row r="94" spans="2:26" s="81" customFormat="1">
      <c r="B94" s="342" t="s">
        <v>339</v>
      </c>
      <c r="C94" s="343"/>
      <c r="D94" s="343"/>
      <c r="E94" s="343"/>
      <c r="F94" s="343"/>
      <c r="G94" s="343"/>
      <c r="H94" s="343"/>
      <c r="W94" s="140"/>
      <c r="X94" s="140"/>
      <c r="Y94" s="140"/>
      <c r="Z94" s="140"/>
    </row>
    <row r="95" spans="2:26" s="81" customFormat="1">
      <c r="B95" s="339"/>
      <c r="C95" s="339"/>
      <c r="D95" s="339"/>
      <c r="E95" s="339"/>
      <c r="F95" s="339"/>
      <c r="G95" s="339"/>
      <c r="H95" s="339"/>
      <c r="W95" s="140"/>
      <c r="X95" s="140"/>
      <c r="Y95" s="140"/>
      <c r="Z95" s="140"/>
    </row>
    <row r="96" spans="2:26" s="81" customFormat="1" ht="14.25">
      <c r="B96" s="320" t="s">
        <v>340</v>
      </c>
      <c r="C96" s="344"/>
      <c r="D96" s="344"/>
      <c r="E96" s="344"/>
      <c r="F96" s="344"/>
      <c r="G96" s="344"/>
      <c r="H96" s="344"/>
      <c r="W96" s="140"/>
      <c r="X96" s="140"/>
      <c r="Y96" s="140"/>
      <c r="Z96" s="140"/>
    </row>
    <row r="97" spans="2:26" s="81" customFormat="1">
      <c r="B97" s="328" t="s">
        <v>341</v>
      </c>
      <c r="C97" s="281" t="s">
        <v>187</v>
      </c>
      <c r="D97" s="281" t="s">
        <v>188</v>
      </c>
      <c r="E97" s="281" t="s">
        <v>189</v>
      </c>
      <c r="F97" s="281" t="s">
        <v>190</v>
      </c>
      <c r="G97" s="281" t="s">
        <v>191</v>
      </c>
      <c r="H97" s="344"/>
      <c r="W97" s="140"/>
      <c r="X97" s="140"/>
      <c r="Y97" s="140"/>
      <c r="Z97" s="140"/>
    </row>
    <row r="98" spans="2:26" s="81" customFormat="1">
      <c r="B98" s="240" t="s">
        <v>282</v>
      </c>
      <c r="C98" s="128">
        <v>2118</v>
      </c>
      <c r="D98" s="128">
        <v>485</v>
      </c>
      <c r="E98" s="128">
        <v>359</v>
      </c>
      <c r="F98" s="128">
        <v>90</v>
      </c>
      <c r="G98" s="128">
        <v>71</v>
      </c>
      <c r="H98" s="332"/>
      <c r="I98" s="142"/>
      <c r="W98" s="140"/>
      <c r="X98" s="140"/>
      <c r="Y98" s="140"/>
      <c r="Z98" s="140"/>
    </row>
    <row r="99" spans="2:26" s="81" customFormat="1">
      <c r="B99" s="345" t="s">
        <v>283</v>
      </c>
      <c r="C99" s="129">
        <v>284</v>
      </c>
      <c r="D99" s="129">
        <v>71</v>
      </c>
      <c r="E99" s="129">
        <v>67</v>
      </c>
      <c r="F99" s="129">
        <v>63</v>
      </c>
      <c r="G99" s="346">
        <v>24</v>
      </c>
      <c r="H99" s="332"/>
      <c r="I99" s="142"/>
      <c r="W99" s="140"/>
      <c r="X99" s="140"/>
      <c r="Y99" s="140"/>
      <c r="Z99" s="140"/>
    </row>
    <row r="100" spans="2:26" s="81" customFormat="1">
      <c r="B100" s="439" t="s">
        <v>342</v>
      </c>
      <c r="C100" s="347"/>
      <c r="D100" s="347"/>
      <c r="E100" s="347"/>
      <c r="F100" s="347"/>
      <c r="G100" s="348"/>
      <c r="H100" s="282"/>
      <c r="W100" s="140"/>
      <c r="X100" s="140"/>
      <c r="Y100" s="140"/>
      <c r="Z100" s="140"/>
    </row>
    <row r="101" spans="2:26" s="81" customFormat="1">
      <c r="B101" s="349" t="s">
        <v>282</v>
      </c>
      <c r="C101" s="350">
        <v>16</v>
      </c>
      <c r="D101" s="350">
        <v>21</v>
      </c>
      <c r="E101" s="350">
        <v>2</v>
      </c>
      <c r="F101" s="350">
        <v>5</v>
      </c>
      <c r="G101" s="351">
        <v>1</v>
      </c>
      <c r="H101" s="282"/>
      <c r="W101" s="140"/>
      <c r="X101" s="140"/>
      <c r="Y101" s="140"/>
      <c r="Z101" s="140"/>
    </row>
    <row r="102" spans="2:26" s="81" customFormat="1">
      <c r="B102" s="345" t="s">
        <v>283</v>
      </c>
      <c r="C102" s="352">
        <v>25</v>
      </c>
      <c r="D102" s="352">
        <v>10</v>
      </c>
      <c r="E102" s="352">
        <v>2</v>
      </c>
      <c r="F102" s="352">
        <v>3</v>
      </c>
      <c r="G102" s="346">
        <v>0</v>
      </c>
      <c r="H102" s="282"/>
      <c r="W102" s="140"/>
      <c r="X102" s="140"/>
      <c r="Y102" s="140"/>
      <c r="Z102" s="140"/>
    </row>
    <row r="103" spans="2:26" s="81" customFormat="1" ht="25.5">
      <c r="B103" s="439" t="s">
        <v>343</v>
      </c>
      <c r="C103" s="347"/>
      <c r="D103" s="347"/>
      <c r="E103" s="347"/>
      <c r="F103" s="347"/>
      <c r="G103" s="348"/>
      <c r="H103" s="282"/>
      <c r="W103" s="140"/>
      <c r="X103" s="140"/>
      <c r="Y103" s="140"/>
      <c r="Z103" s="140"/>
    </row>
    <row r="104" spans="2:26" s="81" customFormat="1">
      <c r="B104" s="349" t="s">
        <v>282</v>
      </c>
      <c r="C104" s="350">
        <v>16</v>
      </c>
      <c r="D104" s="350">
        <v>18</v>
      </c>
      <c r="E104" s="350">
        <v>1</v>
      </c>
      <c r="F104" s="350">
        <v>4</v>
      </c>
      <c r="G104" s="351">
        <v>1</v>
      </c>
      <c r="H104" s="282"/>
      <c r="W104" s="140"/>
      <c r="X104" s="140"/>
      <c r="Y104" s="140"/>
      <c r="Z104" s="140"/>
    </row>
    <row r="105" spans="2:26" s="81" customFormat="1">
      <c r="B105" s="345" t="s">
        <v>283</v>
      </c>
      <c r="C105" s="352">
        <v>25</v>
      </c>
      <c r="D105" s="352">
        <v>5</v>
      </c>
      <c r="E105" s="352">
        <v>0</v>
      </c>
      <c r="F105" s="352">
        <v>3</v>
      </c>
      <c r="G105" s="346">
        <v>0</v>
      </c>
      <c r="H105" s="282"/>
      <c r="W105" s="140"/>
      <c r="X105" s="140"/>
      <c r="Y105" s="140"/>
      <c r="Z105" s="140"/>
    </row>
    <row r="106" spans="2:26" s="81" customFormat="1" ht="38.25">
      <c r="B106" s="439" t="s">
        <v>344</v>
      </c>
      <c r="C106" s="347"/>
      <c r="D106" s="347"/>
      <c r="E106" s="347"/>
      <c r="F106" s="347"/>
      <c r="G106" s="348"/>
      <c r="H106" s="282"/>
      <c r="W106" s="140"/>
      <c r="X106" s="140"/>
      <c r="Y106" s="140"/>
      <c r="Z106" s="140"/>
    </row>
    <row r="107" spans="2:26" s="81" customFormat="1">
      <c r="B107" s="349" t="s">
        <v>282</v>
      </c>
      <c r="C107" s="350">
        <v>16</v>
      </c>
      <c r="D107" s="350">
        <v>13</v>
      </c>
      <c r="E107" s="350">
        <v>0</v>
      </c>
      <c r="F107" s="350">
        <v>4</v>
      </c>
      <c r="G107" s="351">
        <v>2</v>
      </c>
      <c r="H107" s="282"/>
      <c r="W107" s="140"/>
      <c r="X107" s="140"/>
      <c r="Y107" s="140"/>
      <c r="Z107" s="140"/>
    </row>
    <row r="108" spans="2:26" s="81" customFormat="1">
      <c r="B108" s="345" t="s">
        <v>283</v>
      </c>
      <c r="C108" s="352">
        <v>25</v>
      </c>
      <c r="D108" s="352">
        <v>6</v>
      </c>
      <c r="E108" s="352">
        <v>1</v>
      </c>
      <c r="F108" s="352">
        <v>3</v>
      </c>
      <c r="G108" s="346">
        <v>0</v>
      </c>
      <c r="H108" s="282"/>
      <c r="W108" s="140"/>
      <c r="X108" s="140"/>
      <c r="Y108" s="140"/>
      <c r="Z108" s="140"/>
    </row>
    <row r="109" spans="2:26" s="81" customFormat="1">
      <c r="B109" s="439" t="s">
        <v>345</v>
      </c>
      <c r="C109" s="347"/>
      <c r="D109" s="347"/>
      <c r="E109" s="347"/>
      <c r="F109" s="347"/>
      <c r="G109" s="348"/>
      <c r="H109" s="340"/>
      <c r="W109" s="140"/>
      <c r="X109" s="140"/>
      <c r="Y109" s="140"/>
      <c r="Z109" s="140"/>
    </row>
    <row r="110" spans="2:26" s="81" customFormat="1">
      <c r="B110" s="349" t="s">
        <v>282</v>
      </c>
      <c r="C110" s="353">
        <v>1</v>
      </c>
      <c r="D110" s="353">
        <v>0.85699999999999998</v>
      </c>
      <c r="E110" s="353">
        <v>0.5</v>
      </c>
      <c r="F110" s="353">
        <v>0.8</v>
      </c>
      <c r="G110" s="353">
        <v>1</v>
      </c>
      <c r="H110" s="340"/>
      <c r="I110" s="142"/>
      <c r="W110" s="140"/>
      <c r="X110" s="140"/>
      <c r="Y110" s="140"/>
      <c r="Z110" s="140"/>
    </row>
    <row r="111" spans="2:26" s="81" customFormat="1">
      <c r="B111" s="345" t="s">
        <v>283</v>
      </c>
      <c r="C111" s="354">
        <v>1</v>
      </c>
      <c r="D111" s="354">
        <v>0.5</v>
      </c>
      <c r="E111" s="354">
        <v>0</v>
      </c>
      <c r="F111" s="354">
        <v>1</v>
      </c>
      <c r="G111" s="346" t="s">
        <v>194</v>
      </c>
      <c r="H111" s="340"/>
      <c r="I111" s="142"/>
      <c r="W111" s="140"/>
      <c r="X111" s="140"/>
      <c r="Y111" s="140"/>
      <c r="Z111" s="140"/>
    </row>
    <row r="112" spans="2:26" s="81" customFormat="1">
      <c r="B112" s="439" t="s">
        <v>346</v>
      </c>
      <c r="C112" s="347"/>
      <c r="D112" s="347"/>
      <c r="E112" s="347"/>
      <c r="F112" s="347"/>
      <c r="G112" s="348"/>
      <c r="H112" s="340"/>
      <c r="W112" s="140"/>
      <c r="X112" s="140"/>
      <c r="Y112" s="140"/>
      <c r="Z112" s="140"/>
    </row>
    <row r="113" spans="2:26" s="81" customFormat="1">
      <c r="B113" s="349" t="s">
        <v>282</v>
      </c>
      <c r="C113" s="353">
        <v>1</v>
      </c>
      <c r="D113" s="353">
        <v>1</v>
      </c>
      <c r="E113" s="353">
        <v>0.5</v>
      </c>
      <c r="F113" s="353">
        <v>1</v>
      </c>
      <c r="G113" s="353">
        <v>1</v>
      </c>
      <c r="H113" s="340"/>
      <c r="W113" s="140"/>
      <c r="X113" s="140"/>
      <c r="Y113" s="140"/>
      <c r="Z113" s="140"/>
    </row>
    <row r="114" spans="2:26" s="81" customFormat="1">
      <c r="B114" s="240" t="s">
        <v>283</v>
      </c>
      <c r="C114" s="355">
        <v>1</v>
      </c>
      <c r="D114" s="355">
        <v>0.75</v>
      </c>
      <c r="E114" s="355">
        <v>0</v>
      </c>
      <c r="F114" s="355">
        <v>1</v>
      </c>
      <c r="G114" s="128" t="s">
        <v>194</v>
      </c>
      <c r="H114" s="340"/>
      <c r="W114" s="140"/>
      <c r="X114" s="140"/>
      <c r="Y114" s="140"/>
      <c r="Z114" s="140"/>
    </row>
    <row r="115" spans="2:26" s="81" customFormat="1">
      <c r="B115" s="477" t="s">
        <v>347</v>
      </c>
      <c r="C115" s="477"/>
      <c r="D115" s="477"/>
      <c r="E115" s="477"/>
      <c r="F115" s="477"/>
      <c r="G115" s="477"/>
      <c r="H115" s="477"/>
      <c r="W115" s="140"/>
      <c r="X115" s="140"/>
      <c r="Y115" s="140"/>
      <c r="Z115" s="140"/>
    </row>
    <row r="116" spans="2:26" s="81" customFormat="1">
      <c r="B116" s="308"/>
      <c r="C116" s="308"/>
      <c r="D116" s="308"/>
      <c r="E116" s="308"/>
      <c r="F116" s="308"/>
      <c r="G116" s="308"/>
      <c r="H116" s="308"/>
      <c r="W116" s="140"/>
      <c r="X116" s="140"/>
      <c r="Y116" s="140"/>
      <c r="Z116" s="140"/>
    </row>
    <row r="117" spans="2:26" s="81" customFormat="1" ht="27">
      <c r="B117" s="313" t="s">
        <v>348</v>
      </c>
      <c r="C117" s="281" t="s">
        <v>187</v>
      </c>
      <c r="D117" s="281" t="s">
        <v>188</v>
      </c>
      <c r="E117" s="281" t="s">
        <v>189</v>
      </c>
      <c r="F117" s="281" t="s">
        <v>190</v>
      </c>
      <c r="G117" s="281" t="s">
        <v>191</v>
      </c>
      <c r="I117" s="142"/>
      <c r="W117" s="140"/>
      <c r="X117" s="140"/>
      <c r="Y117" s="140"/>
      <c r="Z117" s="140"/>
    </row>
    <row r="118" spans="2:26" s="81" customFormat="1">
      <c r="B118" s="93" t="s">
        <v>282</v>
      </c>
      <c r="C118" s="356">
        <v>33.5</v>
      </c>
      <c r="D118" s="64" t="s">
        <v>349</v>
      </c>
      <c r="E118" s="64" t="s">
        <v>349</v>
      </c>
      <c r="F118" s="356">
        <v>5.01</v>
      </c>
      <c r="G118" s="64" t="s">
        <v>349</v>
      </c>
      <c r="I118" s="142"/>
      <c r="W118" s="140"/>
      <c r="X118" s="140"/>
      <c r="Y118" s="140"/>
      <c r="Z118" s="140"/>
    </row>
    <row r="119" spans="2:26" s="81" customFormat="1">
      <c r="B119" s="93" t="s">
        <v>283</v>
      </c>
      <c r="C119" s="356">
        <v>28.58</v>
      </c>
      <c r="D119" s="64" t="s">
        <v>349</v>
      </c>
      <c r="E119" s="64" t="s">
        <v>349</v>
      </c>
      <c r="F119" s="356">
        <v>6.21</v>
      </c>
      <c r="G119" s="64" t="s">
        <v>349</v>
      </c>
      <c r="W119" s="140"/>
      <c r="X119" s="140"/>
      <c r="Y119" s="140"/>
      <c r="Z119" s="140"/>
    </row>
    <row r="120" spans="2:26" s="81" customFormat="1">
      <c r="B120" s="93" t="s">
        <v>350</v>
      </c>
      <c r="C120" s="357" t="s">
        <v>194</v>
      </c>
      <c r="D120" s="64" t="s">
        <v>349</v>
      </c>
      <c r="E120" s="356">
        <v>20</v>
      </c>
      <c r="F120" s="357" t="s">
        <v>194</v>
      </c>
      <c r="G120" s="358">
        <v>23</v>
      </c>
      <c r="I120" s="359"/>
      <c r="W120" s="140"/>
      <c r="X120" s="140"/>
      <c r="Y120" s="140"/>
      <c r="Z120" s="140"/>
    </row>
    <row r="121" spans="2:26" s="81" customFormat="1">
      <c r="B121" s="93" t="s">
        <v>351</v>
      </c>
      <c r="C121" s="356">
        <v>25.62</v>
      </c>
      <c r="D121" s="64" t="s">
        <v>349</v>
      </c>
      <c r="E121" s="64" t="s">
        <v>349</v>
      </c>
      <c r="F121" s="357" t="s">
        <v>194</v>
      </c>
      <c r="G121" s="128" t="s">
        <v>349</v>
      </c>
      <c r="W121" s="140"/>
      <c r="X121" s="140"/>
      <c r="Y121" s="140"/>
      <c r="Z121" s="140"/>
    </row>
    <row r="122" spans="2:26" s="81" customFormat="1">
      <c r="B122" s="93" t="s">
        <v>352</v>
      </c>
      <c r="C122" s="356">
        <v>30.24</v>
      </c>
      <c r="D122" s="64" t="s">
        <v>349</v>
      </c>
      <c r="E122" s="64" t="s">
        <v>349</v>
      </c>
      <c r="F122" s="357" t="s">
        <v>194</v>
      </c>
      <c r="G122" s="128" t="s">
        <v>349</v>
      </c>
      <c r="W122" s="140"/>
      <c r="X122" s="140"/>
      <c r="Y122" s="140"/>
      <c r="Z122" s="140"/>
    </row>
    <row r="123" spans="2:26" s="81" customFormat="1">
      <c r="B123" s="93" t="s">
        <v>353</v>
      </c>
      <c r="C123" s="357" t="s">
        <v>194</v>
      </c>
      <c r="D123" s="64" t="s">
        <v>349</v>
      </c>
      <c r="E123" s="64" t="s">
        <v>349</v>
      </c>
      <c r="F123" s="356">
        <v>5.59</v>
      </c>
      <c r="G123" s="358">
        <v>23</v>
      </c>
      <c r="W123" s="140"/>
      <c r="X123" s="140"/>
      <c r="Y123" s="140"/>
      <c r="Z123" s="140"/>
    </row>
    <row r="124" spans="2:26" s="81" customFormat="1" ht="16.5" customHeight="1">
      <c r="B124" s="460" t="s">
        <v>354</v>
      </c>
      <c r="C124" s="460"/>
      <c r="D124" s="460"/>
      <c r="E124" s="460"/>
      <c r="F124" s="460"/>
      <c r="G124" s="460"/>
      <c r="H124" s="460"/>
      <c r="W124" s="140"/>
      <c r="X124" s="140"/>
      <c r="Y124" s="140"/>
      <c r="Z124" s="140"/>
    </row>
    <row r="125" spans="2:26" s="81" customFormat="1">
      <c r="B125" s="459" t="s">
        <v>355</v>
      </c>
      <c r="C125" s="459"/>
      <c r="D125" s="459"/>
      <c r="E125" s="459"/>
      <c r="F125" s="459"/>
      <c r="G125" s="459"/>
      <c r="H125" s="343"/>
      <c r="I125" s="288"/>
      <c r="W125" s="140"/>
      <c r="X125" s="140"/>
      <c r="Y125" s="140"/>
      <c r="Z125" s="140"/>
    </row>
    <row r="126" spans="2:26" s="81" customFormat="1">
      <c r="B126" s="327"/>
      <c r="C126" s="340"/>
      <c r="D126" s="340"/>
      <c r="E126" s="340"/>
      <c r="F126" s="340"/>
      <c r="G126" s="340"/>
      <c r="H126" s="340"/>
      <c r="I126" s="288"/>
      <c r="W126" s="140"/>
      <c r="X126" s="140"/>
      <c r="Y126" s="140"/>
      <c r="Z126" s="140"/>
    </row>
    <row r="127" spans="2:26" s="81" customFormat="1" ht="27">
      <c r="B127" s="313" t="s">
        <v>356</v>
      </c>
      <c r="C127" s="281" t="s">
        <v>187</v>
      </c>
      <c r="D127" s="281" t="s">
        <v>188</v>
      </c>
      <c r="E127" s="281" t="s">
        <v>189</v>
      </c>
      <c r="F127" s="281" t="s">
        <v>190</v>
      </c>
      <c r="G127" s="360" t="s">
        <v>191</v>
      </c>
      <c r="H127" s="361"/>
      <c r="I127" s="362"/>
      <c r="W127" s="140"/>
      <c r="X127" s="140"/>
      <c r="Y127" s="140"/>
      <c r="Z127" s="140"/>
    </row>
    <row r="128" spans="2:26" s="81" customFormat="1">
      <c r="B128" s="93" t="s">
        <v>357</v>
      </c>
      <c r="C128" s="155" t="s">
        <v>205</v>
      </c>
      <c r="D128" s="155" t="s">
        <v>309</v>
      </c>
      <c r="E128" s="155" t="s">
        <v>205</v>
      </c>
      <c r="F128" s="317" t="s">
        <v>205</v>
      </c>
      <c r="G128" s="155" t="s">
        <v>194</v>
      </c>
      <c r="H128" s="361"/>
      <c r="I128" s="362"/>
      <c r="W128" s="140"/>
      <c r="X128" s="140"/>
      <c r="Y128" s="140"/>
      <c r="Z128" s="140"/>
    </row>
    <row r="129" spans="2:26">
      <c r="B129" s="93" t="s">
        <v>358</v>
      </c>
      <c r="C129" s="155" t="s">
        <v>205</v>
      </c>
      <c r="D129" s="155" t="s">
        <v>309</v>
      </c>
      <c r="E129" s="155" t="s">
        <v>205</v>
      </c>
      <c r="F129" s="363" t="s">
        <v>205</v>
      </c>
      <c r="G129" s="155" t="s">
        <v>194</v>
      </c>
    </row>
    <row r="130" spans="2:26">
      <c r="B130" s="93" t="s">
        <v>359</v>
      </c>
      <c r="C130" s="155" t="s">
        <v>205</v>
      </c>
      <c r="D130" s="155" t="s">
        <v>205</v>
      </c>
      <c r="E130" s="155" t="s">
        <v>205</v>
      </c>
      <c r="F130" s="317" t="s">
        <v>205</v>
      </c>
      <c r="G130" s="155" t="s">
        <v>205</v>
      </c>
    </row>
    <row r="131" spans="2:26" s="81" customFormat="1">
      <c r="B131" s="93" t="s">
        <v>360</v>
      </c>
      <c r="C131" s="155" t="s">
        <v>205</v>
      </c>
      <c r="D131" s="155" t="s">
        <v>205</v>
      </c>
      <c r="E131" s="155" t="s">
        <v>205</v>
      </c>
      <c r="F131" s="317" t="s">
        <v>205</v>
      </c>
      <c r="G131" s="155" t="s">
        <v>194</v>
      </c>
      <c r="H131" s="340"/>
      <c r="W131" s="140"/>
      <c r="X131" s="140"/>
      <c r="Y131" s="140"/>
      <c r="Z131" s="140"/>
    </row>
    <row r="132" spans="2:26" ht="25.5" customHeight="1">
      <c r="B132" s="264" t="s">
        <v>361</v>
      </c>
      <c r="C132" s="155" t="s">
        <v>205</v>
      </c>
      <c r="D132" s="155" t="s">
        <v>205</v>
      </c>
      <c r="E132" s="155" t="s">
        <v>205</v>
      </c>
      <c r="F132" s="317" t="s">
        <v>205</v>
      </c>
      <c r="G132" s="155" t="s">
        <v>194</v>
      </c>
    </row>
    <row r="133" spans="2:26" ht="18.75" customHeight="1">
      <c r="B133" s="459" t="s">
        <v>362</v>
      </c>
      <c r="C133" s="459"/>
      <c r="D133" s="459"/>
      <c r="E133" s="459"/>
      <c r="F133" s="459"/>
      <c r="G133" s="459"/>
      <c r="H133" s="343"/>
    </row>
    <row r="134" spans="2:26">
      <c r="B134" s="364"/>
      <c r="C134" s="364"/>
      <c r="D134" s="364"/>
      <c r="E134" s="364"/>
      <c r="F134" s="364"/>
      <c r="G134" s="364"/>
    </row>
    <row r="135" spans="2:26" ht="27">
      <c r="B135" s="313" t="s">
        <v>363</v>
      </c>
      <c r="C135" s="281" t="s">
        <v>187</v>
      </c>
      <c r="D135" s="281" t="s">
        <v>188</v>
      </c>
      <c r="E135" s="281" t="s">
        <v>189</v>
      </c>
      <c r="F135" s="281" t="s">
        <v>190</v>
      </c>
      <c r="G135" s="281" t="s">
        <v>191</v>
      </c>
      <c r="H135" s="344"/>
    </row>
    <row r="136" spans="2:26">
      <c r="B136" s="93" t="s">
        <v>282</v>
      </c>
      <c r="C136" s="311">
        <v>1</v>
      </c>
      <c r="D136" s="311">
        <v>0.98</v>
      </c>
      <c r="E136" s="311">
        <v>1</v>
      </c>
      <c r="F136" s="311">
        <v>1</v>
      </c>
      <c r="G136" s="365">
        <v>1</v>
      </c>
    </row>
    <row r="137" spans="2:26">
      <c r="B137" s="93" t="s">
        <v>283</v>
      </c>
      <c r="C137" s="311">
        <v>1</v>
      </c>
      <c r="D137" s="311">
        <v>0.91</v>
      </c>
      <c r="E137" s="311">
        <v>1</v>
      </c>
      <c r="F137" s="311">
        <v>1</v>
      </c>
      <c r="G137" s="365">
        <v>1</v>
      </c>
    </row>
    <row r="138" spans="2:26">
      <c r="B138" s="93" t="s">
        <v>351</v>
      </c>
      <c r="C138" s="311">
        <v>1</v>
      </c>
      <c r="D138" s="311">
        <v>1</v>
      </c>
      <c r="E138" s="311">
        <v>1</v>
      </c>
      <c r="F138" s="311">
        <v>1</v>
      </c>
      <c r="G138" s="365">
        <v>1</v>
      </c>
    </row>
    <row r="139" spans="2:26">
      <c r="B139" s="93" t="s">
        <v>352</v>
      </c>
      <c r="C139" s="311">
        <v>1</v>
      </c>
      <c r="D139" s="311">
        <v>0.96</v>
      </c>
      <c r="E139" s="311">
        <v>1</v>
      </c>
      <c r="F139" s="311">
        <v>1</v>
      </c>
      <c r="G139" s="365">
        <v>1</v>
      </c>
    </row>
    <row r="140" spans="2:26" ht="17.25" customHeight="1">
      <c r="B140" s="459" t="s">
        <v>364</v>
      </c>
      <c r="C140" s="459"/>
      <c r="D140" s="459"/>
      <c r="E140" s="459"/>
      <c r="F140" s="459"/>
      <c r="G140" s="459"/>
      <c r="H140" s="343"/>
    </row>
    <row r="141" spans="2:26">
      <c r="B141" s="341"/>
    </row>
    <row r="142" spans="2:26" ht="14.25">
      <c r="B142" s="313" t="s">
        <v>365</v>
      </c>
      <c r="C142" s="475" t="s">
        <v>199</v>
      </c>
      <c r="D142" s="475"/>
    </row>
    <row r="143" spans="2:26">
      <c r="B143" s="76" t="s">
        <v>366</v>
      </c>
      <c r="C143" s="155" t="s">
        <v>367</v>
      </c>
      <c r="D143" s="155" t="s">
        <v>368</v>
      </c>
    </row>
    <row r="144" spans="2:26">
      <c r="B144" s="88" t="s">
        <v>369</v>
      </c>
      <c r="C144" s="266">
        <v>0.89887704335465535</v>
      </c>
      <c r="D144" s="155">
        <v>1</v>
      </c>
    </row>
    <row r="145" spans="1:26">
      <c r="B145" s="88" t="s">
        <v>370</v>
      </c>
      <c r="C145" s="266">
        <v>0.90061097223099629</v>
      </c>
      <c r="D145" s="155">
        <v>1</v>
      </c>
    </row>
    <row r="146" spans="1:26">
      <c r="B146" s="88" t="s">
        <v>371</v>
      </c>
      <c r="C146" s="266">
        <v>1.1084140523348271</v>
      </c>
      <c r="D146" s="155">
        <v>1</v>
      </c>
    </row>
    <row r="147" spans="1:26">
      <c r="B147" s="459" t="s">
        <v>372</v>
      </c>
      <c r="C147" s="459"/>
      <c r="D147" s="459"/>
      <c r="E147" s="459"/>
      <c r="F147" s="459"/>
      <c r="G147" s="459"/>
      <c r="H147" s="366"/>
    </row>
    <row r="150" spans="1:26">
      <c r="B150" s="327"/>
    </row>
    <row r="151" spans="1:26" s="367" customFormat="1">
      <c r="A151" s="340"/>
      <c r="B151" s="327"/>
      <c r="C151" s="340"/>
      <c r="D151" s="340"/>
      <c r="E151" s="340"/>
      <c r="F151" s="340"/>
      <c r="G151" s="340"/>
      <c r="H151" s="340"/>
      <c r="I151" s="81"/>
      <c r="J151" s="81"/>
      <c r="K151" s="81"/>
      <c r="L151" s="81"/>
      <c r="M151" s="81"/>
      <c r="N151" s="81"/>
      <c r="O151" s="81"/>
      <c r="P151" s="81"/>
      <c r="Q151" s="81"/>
      <c r="R151" s="81"/>
      <c r="S151" s="81"/>
      <c r="T151" s="81"/>
      <c r="U151" s="81"/>
      <c r="V151" s="81"/>
      <c r="W151" s="140"/>
      <c r="X151" s="140"/>
      <c r="Y151" s="140"/>
      <c r="Z151" s="140"/>
    </row>
    <row r="152" spans="1:26" s="367" customFormat="1">
      <c r="A152" s="340"/>
      <c r="B152" s="327"/>
      <c r="C152" s="340"/>
      <c r="D152" s="340"/>
      <c r="E152" s="340"/>
      <c r="F152" s="340"/>
      <c r="G152" s="340"/>
      <c r="H152" s="340"/>
      <c r="I152" s="81"/>
      <c r="J152" s="81"/>
      <c r="K152" s="81"/>
      <c r="L152" s="81"/>
      <c r="M152" s="81"/>
      <c r="N152" s="81"/>
      <c r="O152" s="81"/>
      <c r="P152" s="81"/>
      <c r="Q152" s="81"/>
      <c r="R152" s="81"/>
      <c r="S152" s="81"/>
      <c r="T152" s="81"/>
      <c r="U152" s="81"/>
      <c r="V152" s="81"/>
      <c r="W152" s="140"/>
      <c r="X152" s="140"/>
      <c r="Y152" s="140"/>
      <c r="Z152" s="140"/>
    </row>
    <row r="153" spans="1:26" s="367" customFormat="1">
      <c r="A153" s="340"/>
      <c r="B153" s="81"/>
      <c r="C153" s="340"/>
      <c r="D153" s="340"/>
      <c r="E153" s="340"/>
      <c r="F153" s="340"/>
      <c r="G153" s="340"/>
      <c r="H153" s="340"/>
      <c r="I153" s="81"/>
      <c r="J153" s="81"/>
      <c r="K153" s="81"/>
      <c r="L153" s="81"/>
      <c r="M153" s="81"/>
      <c r="N153" s="81"/>
      <c r="O153" s="81"/>
      <c r="P153" s="81"/>
      <c r="Q153" s="81"/>
      <c r="R153" s="81"/>
      <c r="S153" s="81"/>
      <c r="T153" s="81"/>
      <c r="U153" s="81"/>
      <c r="V153" s="81"/>
      <c r="W153" s="140"/>
      <c r="X153" s="140"/>
      <c r="Y153" s="140"/>
      <c r="Z153" s="140"/>
    </row>
    <row r="154" spans="1:26" s="367" customFormat="1">
      <c r="A154" s="340"/>
      <c r="B154" s="81"/>
      <c r="C154" s="340"/>
      <c r="D154" s="340"/>
      <c r="E154" s="340"/>
      <c r="F154" s="340"/>
      <c r="G154" s="340"/>
      <c r="H154" s="340"/>
      <c r="I154" s="81"/>
      <c r="J154" s="81"/>
      <c r="K154" s="81"/>
      <c r="L154" s="81"/>
      <c r="M154" s="81"/>
      <c r="N154" s="81"/>
      <c r="O154" s="81"/>
      <c r="P154" s="81"/>
      <c r="Q154" s="81"/>
      <c r="R154" s="81"/>
      <c r="S154" s="81"/>
      <c r="T154" s="81"/>
      <c r="U154" s="81"/>
      <c r="V154" s="81"/>
      <c r="W154" s="140"/>
      <c r="X154" s="140"/>
      <c r="Y154" s="140"/>
      <c r="Z154" s="140"/>
    </row>
    <row r="155" spans="1:26" s="367" customFormat="1">
      <c r="A155" s="340"/>
      <c r="B155" s="81"/>
      <c r="C155" s="340"/>
      <c r="D155" s="340"/>
      <c r="E155" s="340"/>
      <c r="F155" s="340"/>
      <c r="G155" s="340"/>
      <c r="H155" s="340"/>
      <c r="I155" s="81"/>
      <c r="J155" s="81"/>
      <c r="K155" s="81"/>
      <c r="L155" s="81"/>
      <c r="M155" s="81"/>
      <c r="N155" s="81"/>
      <c r="O155" s="81"/>
      <c r="P155" s="81"/>
      <c r="Q155" s="81"/>
      <c r="R155" s="81"/>
      <c r="S155" s="81"/>
      <c r="T155" s="81"/>
      <c r="U155" s="81"/>
      <c r="V155" s="81"/>
      <c r="W155" s="140"/>
      <c r="X155" s="140"/>
      <c r="Y155" s="140"/>
      <c r="Z155" s="140"/>
    </row>
    <row r="156" spans="1:26" s="367" customFormat="1">
      <c r="A156" s="340"/>
      <c r="B156" s="81"/>
      <c r="C156" s="340"/>
      <c r="D156" s="340"/>
      <c r="E156" s="340"/>
      <c r="F156" s="340"/>
      <c r="G156" s="340"/>
      <c r="H156" s="340"/>
      <c r="I156" s="81"/>
      <c r="J156" s="81"/>
      <c r="K156" s="81"/>
      <c r="L156" s="81"/>
      <c r="M156" s="81"/>
      <c r="N156" s="81"/>
      <c r="O156" s="81"/>
      <c r="P156" s="81"/>
      <c r="Q156" s="81"/>
      <c r="R156" s="81"/>
      <c r="S156" s="81"/>
      <c r="T156" s="81"/>
      <c r="U156" s="81"/>
      <c r="V156" s="81"/>
      <c r="W156" s="140"/>
      <c r="X156" s="140"/>
      <c r="Y156" s="140"/>
      <c r="Z156" s="140"/>
    </row>
    <row r="157" spans="1:26" s="367" customFormat="1">
      <c r="A157" s="340"/>
      <c r="B157" s="81"/>
      <c r="C157" s="340"/>
      <c r="D157" s="340"/>
      <c r="E157" s="340"/>
      <c r="F157" s="340"/>
      <c r="G157" s="340"/>
      <c r="H157" s="340"/>
      <c r="I157" s="81"/>
      <c r="J157" s="81"/>
      <c r="K157" s="81"/>
      <c r="L157" s="81"/>
      <c r="M157" s="81"/>
      <c r="N157" s="81"/>
      <c r="O157" s="81"/>
      <c r="P157" s="81"/>
      <c r="Q157" s="81"/>
      <c r="R157" s="81"/>
      <c r="S157" s="81"/>
      <c r="T157" s="81"/>
      <c r="U157" s="81"/>
      <c r="V157" s="81"/>
      <c r="W157" s="140"/>
      <c r="X157" s="140"/>
      <c r="Y157" s="140"/>
      <c r="Z157" s="140"/>
    </row>
    <row r="158" spans="1:26" s="367" customFormat="1">
      <c r="A158" s="340"/>
      <c r="B158" s="81"/>
      <c r="C158" s="340"/>
      <c r="D158" s="340"/>
      <c r="E158" s="340"/>
      <c r="F158" s="340"/>
      <c r="G158" s="340"/>
      <c r="H158" s="340"/>
      <c r="I158" s="81"/>
      <c r="J158" s="81"/>
      <c r="K158" s="81"/>
      <c r="L158" s="81"/>
      <c r="M158" s="81"/>
      <c r="N158" s="81"/>
      <c r="O158" s="81"/>
      <c r="P158" s="81"/>
      <c r="Q158" s="81"/>
      <c r="R158" s="81"/>
      <c r="S158" s="81"/>
      <c r="T158" s="81"/>
      <c r="U158" s="81"/>
      <c r="V158" s="81"/>
      <c r="W158" s="140"/>
      <c r="X158" s="140"/>
      <c r="Y158" s="140"/>
      <c r="Z158" s="140"/>
    </row>
    <row r="159" spans="1:26" s="367" customFormat="1">
      <c r="A159" s="340"/>
      <c r="B159" s="81"/>
      <c r="C159" s="340"/>
      <c r="D159" s="340"/>
      <c r="E159" s="340"/>
      <c r="F159" s="340"/>
      <c r="G159" s="340"/>
      <c r="H159" s="340"/>
      <c r="I159" s="81"/>
      <c r="J159" s="81"/>
      <c r="K159" s="81"/>
      <c r="L159" s="81"/>
      <c r="M159" s="81"/>
      <c r="N159" s="81"/>
      <c r="O159" s="81"/>
      <c r="P159" s="81"/>
      <c r="Q159" s="81"/>
      <c r="R159" s="81"/>
      <c r="S159" s="81"/>
      <c r="T159" s="81"/>
      <c r="U159" s="81"/>
      <c r="V159" s="81"/>
      <c r="W159" s="140"/>
      <c r="X159" s="140"/>
      <c r="Y159" s="140"/>
      <c r="Z159" s="140"/>
    </row>
  </sheetData>
  <sheetProtection algorithmName="SHA-512" hashValue="9qBGggajkujQfrX9+V7k3s1VH1U54VDi4Ah2xLuMMB6QAu33Yeb0Vh9NM562+vrPJ0ck8GAas6maHYkHeDHdcA==" saltValue="NkYIUGIF3UZE/VBnHVWApg==" spinCount="100000" sheet="1" objects="1" scenarios="1"/>
  <mergeCells count="22">
    <mergeCell ref="C142:D142"/>
    <mergeCell ref="B147:G147"/>
    <mergeCell ref="B34:H34"/>
    <mergeCell ref="B115:H115"/>
    <mergeCell ref="B124:H124"/>
    <mergeCell ref="B125:G125"/>
    <mergeCell ref="B140:G140"/>
    <mergeCell ref="B133:G133"/>
    <mergeCell ref="B83:H83"/>
    <mergeCell ref="B57:H57"/>
    <mergeCell ref="B41:G41"/>
    <mergeCell ref="B42:G42"/>
    <mergeCell ref="B43:G43"/>
    <mergeCell ref="B82:H82"/>
    <mergeCell ref="L13:Z13"/>
    <mergeCell ref="B14:H14"/>
    <mergeCell ref="B15:H15"/>
    <mergeCell ref="B29:H29"/>
    <mergeCell ref="B30:H30"/>
    <mergeCell ref="L30:X30"/>
    <mergeCell ref="H17:H18"/>
    <mergeCell ref="H23:H24"/>
  </mergeCells>
  <pageMargins left="0.7" right="0.7" top="0.75" bottom="0.75" header="0.3" footer="0.3"/>
  <pageSetup scale="90" fitToWidth="0"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D3C79-9D73-4927-B101-6A6A54D96430}">
  <sheetPr codeName="Sheet8">
    <tabColor rgb="FF25323A"/>
  </sheetPr>
  <dimension ref="A1:U55"/>
  <sheetViews>
    <sheetView zoomScale="115" zoomScaleNormal="115" workbookViewId="0">
      <pane xSplit="2" ySplit="2" topLeftCell="C31" activePane="bottomRight" state="frozen"/>
      <selection pane="bottomRight" activeCell="H21" sqref="H21"/>
      <selection pane="bottomLeft" activeCell="H21" sqref="H21"/>
      <selection pane="topRight" activeCell="H21" sqref="H21"/>
    </sheetView>
  </sheetViews>
  <sheetFormatPr defaultColWidth="8.42578125" defaultRowHeight="12.75"/>
  <cols>
    <col min="1" max="1" width="4.140625" style="237" customWidth="1"/>
    <col min="2" max="2" width="47" style="277" customWidth="1"/>
    <col min="3" max="5" width="17.140625" style="237" customWidth="1"/>
    <col min="6" max="6" width="16.5703125" style="237" customWidth="1"/>
    <col min="7" max="7" width="17.140625" style="237" customWidth="1"/>
    <col min="8" max="8" width="13" style="275" customWidth="1"/>
    <col min="9" max="21" width="8.42578125" style="237"/>
    <col min="22" max="16384" width="8.42578125" style="239"/>
  </cols>
  <sheetData>
    <row r="1" spans="2:10" s="66" customFormat="1">
      <c r="B1" s="145"/>
    </row>
    <row r="2" spans="2:10" s="66" customFormat="1">
      <c r="B2" s="146" t="s">
        <v>185</v>
      </c>
      <c r="C2" s="68"/>
      <c r="D2" s="68"/>
      <c r="E2" s="68"/>
      <c r="F2" s="147"/>
      <c r="G2" s="232"/>
      <c r="H2" s="67"/>
    </row>
    <row r="3" spans="2:10" s="73" customFormat="1" ht="12.75" customHeight="1">
      <c r="B3" s="233"/>
      <c r="C3" s="234"/>
      <c r="D3" s="234"/>
      <c r="E3" s="234"/>
      <c r="F3" s="234"/>
      <c r="G3" s="235"/>
      <c r="H3" s="149"/>
    </row>
    <row r="4" spans="2:10" s="73" customFormat="1" ht="25.5">
      <c r="B4" s="236" t="s">
        <v>373</v>
      </c>
      <c r="C4" s="138" t="s">
        <v>187</v>
      </c>
      <c r="D4" s="138" t="s">
        <v>188</v>
      </c>
      <c r="E4" s="138" t="s">
        <v>189</v>
      </c>
      <c r="F4" s="139" t="s">
        <v>374</v>
      </c>
      <c r="G4" s="139" t="s">
        <v>229</v>
      </c>
      <c r="H4" s="149"/>
    </row>
    <row r="5" spans="2:10">
      <c r="B5" s="485" t="s">
        <v>375</v>
      </c>
      <c r="C5" s="486"/>
      <c r="D5" s="486"/>
      <c r="E5" s="486"/>
      <c r="F5" s="486"/>
      <c r="G5" s="487"/>
      <c r="H5" s="142"/>
      <c r="I5" s="238"/>
      <c r="J5" s="142"/>
    </row>
    <row r="6" spans="2:10">
      <c r="B6" s="240" t="s">
        <v>376</v>
      </c>
      <c r="C6" s="241">
        <v>1438.1</v>
      </c>
      <c r="D6" s="241">
        <v>206946</v>
      </c>
      <c r="E6" s="241">
        <v>1165080.7</v>
      </c>
      <c r="F6" s="241">
        <v>13237.699999999997</v>
      </c>
      <c r="G6" s="241">
        <f>SUM(C6:F6)</f>
        <v>1386702.5</v>
      </c>
      <c r="H6" s="142"/>
      <c r="I6" s="238"/>
      <c r="J6" s="238"/>
    </row>
    <row r="7" spans="2:10">
      <c r="B7" s="240" t="s">
        <v>377</v>
      </c>
      <c r="C7" s="241">
        <v>2796.6</v>
      </c>
      <c r="D7" s="241">
        <v>3350.8</v>
      </c>
      <c r="E7" s="241">
        <v>89164.2</v>
      </c>
      <c r="F7" s="241">
        <v>1727.4</v>
      </c>
      <c r="G7" s="241">
        <f t="shared" ref="G7:G17" si="0">SUM(C7:F7)</f>
        <v>97038.999999999985</v>
      </c>
      <c r="H7" s="142"/>
      <c r="I7" s="238"/>
      <c r="J7" s="238"/>
    </row>
    <row r="8" spans="2:10">
      <c r="B8" s="240" t="s">
        <v>378</v>
      </c>
      <c r="C8" s="241">
        <v>2243885.4</v>
      </c>
      <c r="D8" s="241" t="s">
        <v>379</v>
      </c>
      <c r="E8" s="241" t="s">
        <v>379</v>
      </c>
      <c r="F8" s="242">
        <v>0</v>
      </c>
      <c r="G8" s="241">
        <f t="shared" si="0"/>
        <v>2243885.4</v>
      </c>
      <c r="H8" s="142"/>
      <c r="I8" s="238"/>
      <c r="J8" s="238"/>
    </row>
    <row r="9" spans="2:10">
      <c r="B9" s="240" t="s">
        <v>380</v>
      </c>
      <c r="C9" s="241">
        <v>2239447.4</v>
      </c>
      <c r="D9" s="241" t="s">
        <v>379</v>
      </c>
      <c r="E9" s="241" t="s">
        <v>379</v>
      </c>
      <c r="F9" s="242">
        <v>0</v>
      </c>
      <c r="G9" s="241">
        <f t="shared" si="0"/>
        <v>2239447.4</v>
      </c>
      <c r="H9" s="142"/>
      <c r="I9" s="238"/>
      <c r="J9" s="238"/>
    </row>
    <row r="10" spans="2:10">
      <c r="B10" s="240" t="s">
        <v>381</v>
      </c>
      <c r="C10" s="241">
        <v>127.2</v>
      </c>
      <c r="D10" s="241" t="s">
        <v>379</v>
      </c>
      <c r="E10" s="241" t="s">
        <v>379</v>
      </c>
      <c r="F10" s="242">
        <v>0</v>
      </c>
      <c r="G10" s="241">
        <f t="shared" si="0"/>
        <v>127.2</v>
      </c>
      <c r="H10" s="142"/>
      <c r="I10" s="238"/>
      <c r="J10" s="238"/>
    </row>
    <row r="11" spans="2:10">
      <c r="B11" s="240" t="s">
        <v>382</v>
      </c>
      <c r="C11" s="241">
        <v>55553.2</v>
      </c>
      <c r="D11" s="241" t="s">
        <v>379</v>
      </c>
      <c r="E11" s="241" t="s">
        <v>379</v>
      </c>
      <c r="F11" s="241">
        <v>477.1</v>
      </c>
      <c r="G11" s="241">
        <f>SUM(C11:F11)</f>
        <v>56030.299999999996</v>
      </c>
      <c r="H11" s="142"/>
      <c r="I11" s="238"/>
      <c r="J11" s="238"/>
    </row>
    <row r="12" spans="2:10">
      <c r="B12" s="240" t="s">
        <v>383</v>
      </c>
      <c r="C12" s="241" t="s">
        <v>379</v>
      </c>
      <c r="D12" s="241">
        <v>1530.9</v>
      </c>
      <c r="E12" s="241" t="s">
        <v>379</v>
      </c>
      <c r="F12" s="242">
        <v>0</v>
      </c>
      <c r="G12" s="241">
        <f t="shared" si="0"/>
        <v>1530.9</v>
      </c>
      <c r="H12" s="142"/>
      <c r="I12" s="238"/>
      <c r="J12" s="238"/>
    </row>
    <row r="13" spans="2:10">
      <c r="B13" s="240" t="s">
        <v>384</v>
      </c>
      <c r="C13" s="241">
        <v>59553.9</v>
      </c>
      <c r="D13" s="241">
        <v>4260.6000000000004</v>
      </c>
      <c r="E13" s="241" t="s">
        <v>379</v>
      </c>
      <c r="F13" s="242">
        <v>0</v>
      </c>
      <c r="G13" s="241">
        <f>SUM(C13:F13)</f>
        <v>63814.5</v>
      </c>
      <c r="H13" s="142"/>
      <c r="I13" s="238"/>
      <c r="J13" s="238"/>
    </row>
    <row r="14" spans="2:10">
      <c r="B14" s="240" t="s">
        <v>385</v>
      </c>
      <c r="C14" s="241" t="s">
        <v>379</v>
      </c>
      <c r="D14" s="241">
        <v>33</v>
      </c>
      <c r="E14" s="241">
        <v>55698.7</v>
      </c>
      <c r="F14" s="241">
        <v>547.1</v>
      </c>
      <c r="G14" s="241">
        <f t="shared" si="0"/>
        <v>56278.799999999996</v>
      </c>
      <c r="H14" s="142"/>
      <c r="I14" s="238"/>
      <c r="J14" s="238"/>
    </row>
    <row r="15" spans="2:10">
      <c r="B15" s="240" t="s">
        <v>386</v>
      </c>
      <c r="C15" s="241" t="s">
        <v>379</v>
      </c>
      <c r="D15" s="241">
        <v>63958.3</v>
      </c>
      <c r="E15" s="241" t="s">
        <v>379</v>
      </c>
      <c r="F15" s="241">
        <v>40.700000000000003</v>
      </c>
      <c r="G15" s="241">
        <f>SUM(C15:F15)</f>
        <v>63999</v>
      </c>
      <c r="H15" s="142"/>
      <c r="I15" s="238"/>
      <c r="J15" s="238"/>
    </row>
    <row r="16" spans="2:10">
      <c r="B16" s="243" t="s">
        <v>387</v>
      </c>
      <c r="C16" s="244"/>
      <c r="D16" s="244"/>
      <c r="E16" s="244"/>
      <c r="F16" s="244"/>
      <c r="G16" s="245"/>
      <c r="H16" s="142"/>
      <c r="I16" s="246"/>
      <c r="J16" s="238"/>
    </row>
    <row r="17" spans="2:10">
      <c r="B17" s="240" t="s">
        <v>388</v>
      </c>
      <c r="C17" s="241">
        <v>81620.2</v>
      </c>
      <c r="D17" s="242">
        <v>0</v>
      </c>
      <c r="E17" s="242">
        <v>0</v>
      </c>
      <c r="F17" s="242">
        <v>0</v>
      </c>
      <c r="G17" s="241">
        <f t="shared" si="0"/>
        <v>81620.2</v>
      </c>
      <c r="H17" s="142"/>
      <c r="I17" s="246"/>
      <c r="J17" s="238"/>
    </row>
    <row r="18" spans="2:10">
      <c r="B18" s="116" t="s">
        <v>389</v>
      </c>
      <c r="C18" s="247"/>
      <c r="D18" s="247"/>
      <c r="E18" s="247"/>
      <c r="F18" s="247"/>
      <c r="G18" s="248"/>
      <c r="H18" s="142"/>
      <c r="I18" s="238"/>
      <c r="J18" s="238"/>
    </row>
    <row r="19" spans="2:10">
      <c r="B19" s="240" t="s">
        <v>390</v>
      </c>
      <c r="C19" s="241">
        <v>2387.1</v>
      </c>
      <c r="D19" s="241">
        <v>525946.69999999995</v>
      </c>
      <c r="E19" s="241">
        <v>56696.1</v>
      </c>
      <c r="F19" s="241">
        <v>297.10000000000002</v>
      </c>
      <c r="G19" s="241">
        <f>SUM(C19:F19)</f>
        <v>585326.99999999988</v>
      </c>
      <c r="H19" s="142"/>
      <c r="I19" s="249"/>
      <c r="J19" s="249"/>
    </row>
    <row r="20" spans="2:10">
      <c r="B20" s="250" t="s">
        <v>391</v>
      </c>
      <c r="C20" s="251">
        <f>SUM(C6:C19)</f>
        <v>4686809.1000000006</v>
      </c>
      <c r="D20" s="251">
        <f>SUM(D6:D19)</f>
        <v>806026.29999999993</v>
      </c>
      <c r="E20" s="251">
        <f>SUM(E6:E19)</f>
        <v>1366639.7</v>
      </c>
      <c r="F20" s="251">
        <f>SUM(F6:F19)</f>
        <v>16327.099999999999</v>
      </c>
      <c r="G20" s="251">
        <f>SUM(C20:F20)</f>
        <v>6875802.2000000002</v>
      </c>
      <c r="H20" s="142"/>
      <c r="I20" s="238"/>
      <c r="J20" s="238"/>
    </row>
    <row r="21" spans="2:10" ht="24.95" customHeight="1">
      <c r="B21" s="455" t="s">
        <v>392</v>
      </c>
      <c r="C21" s="455"/>
      <c r="D21" s="455"/>
      <c r="E21" s="455"/>
      <c r="F21" s="455"/>
      <c r="G21" s="455"/>
      <c r="H21" s="252"/>
      <c r="I21" s="238"/>
      <c r="J21" s="238"/>
    </row>
    <row r="22" spans="2:10">
      <c r="B22" s="253"/>
      <c r="C22" s="254"/>
      <c r="D22" s="254"/>
      <c r="E22" s="238"/>
      <c r="F22" s="238"/>
      <c r="G22" s="238"/>
      <c r="H22" s="142"/>
      <c r="I22" s="238"/>
      <c r="J22" s="238"/>
    </row>
    <row r="23" spans="2:10" ht="14.25">
      <c r="B23" s="150" t="s">
        <v>393</v>
      </c>
      <c r="C23" s="151" t="s">
        <v>394</v>
      </c>
      <c r="D23" s="255"/>
      <c r="E23" s="256"/>
      <c r="F23" s="256"/>
      <c r="G23" s="257"/>
      <c r="H23" s="142"/>
      <c r="I23" s="238"/>
      <c r="J23" s="238"/>
    </row>
    <row r="24" spans="2:10">
      <c r="B24" s="258" t="s">
        <v>395</v>
      </c>
      <c r="C24" s="259">
        <v>13.588541897233203</v>
      </c>
      <c r="D24" s="260"/>
      <c r="E24" s="256"/>
      <c r="F24" s="256"/>
      <c r="G24" s="261"/>
      <c r="H24" s="142"/>
      <c r="I24" s="238"/>
      <c r="J24" s="238"/>
    </row>
    <row r="25" spans="2:10">
      <c r="B25" s="488" t="s">
        <v>396</v>
      </c>
      <c r="C25" s="488"/>
      <c r="D25" s="488"/>
      <c r="E25" s="488"/>
      <c r="F25" s="488"/>
      <c r="G25" s="488"/>
      <c r="H25" s="142"/>
      <c r="I25" s="238"/>
      <c r="J25" s="238"/>
    </row>
    <row r="26" spans="2:10">
      <c r="B26" s="262"/>
      <c r="C26" s="262"/>
      <c r="D26" s="262"/>
      <c r="E26" s="330"/>
      <c r="F26" s="262"/>
      <c r="G26" s="262"/>
      <c r="H26" s="142"/>
      <c r="I26" s="238"/>
      <c r="J26" s="238"/>
    </row>
    <row r="27" spans="2:10" ht="32.25" customHeight="1">
      <c r="B27" s="196" t="s">
        <v>397</v>
      </c>
      <c r="C27" s="138" t="s">
        <v>187</v>
      </c>
      <c r="D27" s="138" t="s">
        <v>188</v>
      </c>
      <c r="E27" s="138" t="s">
        <v>189</v>
      </c>
      <c r="F27" s="139" t="s">
        <v>374</v>
      </c>
      <c r="G27" s="139" t="s">
        <v>229</v>
      </c>
      <c r="H27" s="142"/>
      <c r="I27" s="238"/>
      <c r="J27" s="238"/>
    </row>
    <row r="28" spans="2:10" ht="14.25">
      <c r="B28" s="143" t="s">
        <v>398</v>
      </c>
      <c r="C28" s="263">
        <v>326538.2</v>
      </c>
      <c r="D28" s="263">
        <v>18521.099999999999</v>
      </c>
      <c r="E28" s="263">
        <v>93055</v>
      </c>
      <c r="F28" s="263">
        <v>1129.4000000000001</v>
      </c>
      <c r="G28" s="61">
        <f>SUM(C28:F28)</f>
        <v>439243.7</v>
      </c>
      <c r="H28" s="142"/>
      <c r="I28" s="238"/>
      <c r="J28" s="238"/>
    </row>
    <row r="29" spans="2:10" ht="14.25">
      <c r="B29" s="264" t="s">
        <v>399</v>
      </c>
      <c r="C29" s="241">
        <v>372.6</v>
      </c>
      <c r="D29" s="241">
        <v>189.9</v>
      </c>
      <c r="E29" s="241">
        <v>448.2</v>
      </c>
      <c r="F29" s="241">
        <v>41.199999999999996</v>
      </c>
      <c r="G29" s="61">
        <f>SUM(C29:F29)</f>
        <v>1051.9000000000001</v>
      </c>
      <c r="H29" s="142"/>
      <c r="I29" s="238"/>
      <c r="J29" s="238"/>
    </row>
    <row r="30" spans="2:10" ht="22.5" customHeight="1">
      <c r="B30" s="76" t="s">
        <v>400</v>
      </c>
      <c r="C30" s="251">
        <f>SUM(C28:C29)</f>
        <v>326910.8</v>
      </c>
      <c r="D30" s="251">
        <f t="shared" ref="D30:E30" si="1">SUM(D28:D29)</f>
        <v>18711</v>
      </c>
      <c r="E30" s="251">
        <f t="shared" si="1"/>
        <v>93503.2</v>
      </c>
      <c r="F30" s="251">
        <f>SUM(F28:F29)</f>
        <v>1170.6000000000001</v>
      </c>
      <c r="G30" s="251">
        <f>SUM(G28:G29)</f>
        <v>440295.60000000003</v>
      </c>
      <c r="H30" s="142"/>
      <c r="I30" s="238"/>
      <c r="J30" s="238"/>
    </row>
    <row r="31" spans="2:10" ht="60.75" customHeight="1">
      <c r="B31" s="463" t="s">
        <v>401</v>
      </c>
      <c r="C31" s="463"/>
      <c r="D31" s="463"/>
      <c r="E31" s="463"/>
      <c r="F31" s="463"/>
      <c r="G31" s="463"/>
      <c r="H31" s="142"/>
      <c r="I31" s="238"/>
      <c r="J31" s="238"/>
    </row>
    <row r="32" spans="2:10" ht="12" customHeight="1">
      <c r="B32" s="463" t="s">
        <v>402</v>
      </c>
      <c r="C32" s="463"/>
      <c r="D32" s="463"/>
      <c r="E32" s="463"/>
      <c r="F32" s="463"/>
      <c r="G32" s="463"/>
      <c r="H32" s="142"/>
      <c r="I32" s="238"/>
      <c r="J32" s="238"/>
    </row>
    <row r="33" spans="2:8" ht="13.5" customHeight="1">
      <c r="B33" s="455" t="s">
        <v>403</v>
      </c>
      <c r="C33" s="455"/>
      <c r="D33" s="455"/>
      <c r="E33" s="455"/>
      <c r="F33" s="455"/>
      <c r="G33" s="455"/>
      <c r="H33" s="142"/>
    </row>
    <row r="34" spans="2:8">
      <c r="B34" s="253"/>
      <c r="C34" s="238"/>
      <c r="D34" s="238"/>
      <c r="E34" s="238"/>
      <c r="F34" s="238"/>
      <c r="G34" s="73"/>
      <c r="H34" s="142"/>
    </row>
    <row r="35" spans="2:8" ht="14.25">
      <c r="B35" s="265" t="s">
        <v>404</v>
      </c>
      <c r="C35" s="151" t="s">
        <v>394</v>
      </c>
      <c r="D35" s="238"/>
      <c r="E35" s="238"/>
      <c r="F35" s="238"/>
      <c r="G35" s="257"/>
      <c r="H35" s="142"/>
    </row>
    <row r="36" spans="2:8" ht="15.75">
      <c r="B36" s="76" t="s">
        <v>405</v>
      </c>
      <c r="C36" s="266">
        <v>0.87014940711462463</v>
      </c>
      <c r="D36" s="267"/>
      <c r="E36" s="256"/>
      <c r="F36" s="256"/>
      <c r="G36" s="268"/>
      <c r="H36" s="142"/>
    </row>
    <row r="37" spans="2:8" ht="16.5" customHeight="1">
      <c r="B37" s="489" t="s">
        <v>406</v>
      </c>
      <c r="C37" s="489"/>
      <c r="D37" s="489"/>
      <c r="E37" s="489"/>
      <c r="F37" s="489"/>
      <c r="G37" s="489"/>
      <c r="H37" s="142"/>
    </row>
    <row r="38" spans="2:8">
      <c r="B38" s="269"/>
      <c r="C38" s="256"/>
      <c r="D38" s="256"/>
      <c r="E38" s="256"/>
      <c r="F38" s="256"/>
      <c r="G38" s="256"/>
      <c r="H38" s="142"/>
    </row>
    <row r="39" spans="2:8" ht="14.25">
      <c r="B39" s="236" t="s">
        <v>407</v>
      </c>
      <c r="C39" s="138" t="s">
        <v>187</v>
      </c>
      <c r="D39" s="138" t="s">
        <v>188</v>
      </c>
      <c r="E39" s="138" t="s">
        <v>189</v>
      </c>
      <c r="F39" s="139" t="s">
        <v>229</v>
      </c>
      <c r="G39" s="256"/>
      <c r="H39" s="142"/>
    </row>
    <row r="40" spans="2:8">
      <c r="B40" s="270" t="s">
        <v>400</v>
      </c>
      <c r="C40" s="271">
        <v>384873</v>
      </c>
      <c r="D40" s="271">
        <v>11186</v>
      </c>
      <c r="E40" s="271">
        <v>51616.701903448404</v>
      </c>
      <c r="F40" s="272">
        <f>SUM(C40:E40)</f>
        <v>447675.70190344838</v>
      </c>
      <c r="G40" s="255"/>
      <c r="H40" s="142"/>
    </row>
    <row r="41" spans="2:8" ht="37.5" customHeight="1">
      <c r="B41" s="455" t="s">
        <v>408</v>
      </c>
      <c r="C41" s="455"/>
      <c r="D41" s="455"/>
      <c r="E41" s="455"/>
      <c r="F41" s="455"/>
      <c r="G41" s="455"/>
      <c r="H41" s="142"/>
    </row>
    <row r="43" spans="2:8" ht="14.25">
      <c r="B43" s="236" t="s">
        <v>409</v>
      </c>
      <c r="C43" s="138" t="s">
        <v>187</v>
      </c>
      <c r="D43" s="138" t="s">
        <v>188</v>
      </c>
      <c r="E43" s="138" t="s">
        <v>189</v>
      </c>
      <c r="F43" s="138" t="s">
        <v>229</v>
      </c>
      <c r="G43" s="238"/>
      <c r="H43" s="142"/>
    </row>
    <row r="44" spans="2:8">
      <c r="B44" s="264" t="s">
        <v>410</v>
      </c>
      <c r="C44" s="273">
        <v>2249852.2000000002</v>
      </c>
      <c r="D44" s="273">
        <v>16.3</v>
      </c>
      <c r="E44" s="273">
        <v>4002</v>
      </c>
      <c r="F44" s="161">
        <f>SUM(C44:E44)</f>
        <v>2253870.5</v>
      </c>
      <c r="G44" s="238"/>
      <c r="H44" s="142"/>
    </row>
    <row r="45" spans="2:8">
      <c r="B45" s="264" t="s">
        <v>411</v>
      </c>
      <c r="C45" s="273">
        <v>3795996.3</v>
      </c>
      <c r="D45" s="273">
        <v>7518</v>
      </c>
      <c r="E45" s="273">
        <v>1656160</v>
      </c>
      <c r="F45" s="161">
        <f t="shared" ref="F45:F48" si="2">SUM(C45:E45)</f>
        <v>5459674.2999999998</v>
      </c>
      <c r="G45" s="238"/>
      <c r="H45" s="142"/>
    </row>
    <row r="46" spans="2:8" ht="14.25">
      <c r="B46" s="264" t="s">
        <v>412</v>
      </c>
      <c r="C46" s="273" t="s">
        <v>349</v>
      </c>
      <c r="D46" s="274">
        <v>152.4</v>
      </c>
      <c r="E46" s="274">
        <v>40687</v>
      </c>
      <c r="F46" s="161">
        <f t="shared" si="2"/>
        <v>40839.4</v>
      </c>
      <c r="G46" s="238"/>
      <c r="H46" s="142"/>
    </row>
    <row r="47" spans="2:8">
      <c r="B47" s="264" t="s">
        <v>413</v>
      </c>
      <c r="C47" s="273">
        <v>227848.5</v>
      </c>
      <c r="D47" s="274">
        <v>2235</v>
      </c>
      <c r="E47" s="274">
        <v>462524</v>
      </c>
      <c r="F47" s="161">
        <f t="shared" si="2"/>
        <v>692607.5</v>
      </c>
      <c r="G47" s="238"/>
      <c r="H47" s="142"/>
    </row>
    <row r="48" spans="2:8" ht="14.25">
      <c r="B48" s="264" t="s">
        <v>414</v>
      </c>
      <c r="C48" s="273">
        <v>1.5</v>
      </c>
      <c r="D48" s="274">
        <v>54561</v>
      </c>
      <c r="E48" s="274" t="s">
        <v>379</v>
      </c>
      <c r="F48" s="161">
        <f t="shared" si="2"/>
        <v>54562.5</v>
      </c>
      <c r="G48" s="238"/>
      <c r="H48" s="142"/>
    </row>
    <row r="49" spans="2:7" ht="14.25">
      <c r="B49" s="264" t="s">
        <v>415</v>
      </c>
      <c r="C49" s="273" t="s">
        <v>379</v>
      </c>
      <c r="D49" s="273">
        <v>5636</v>
      </c>
      <c r="E49" s="273" t="s">
        <v>379</v>
      </c>
      <c r="F49" s="161">
        <f>SUM(C49:E49)</f>
        <v>5636</v>
      </c>
      <c r="G49" s="238"/>
    </row>
    <row r="50" spans="2:7">
      <c r="B50" s="143" t="s">
        <v>229</v>
      </c>
      <c r="C50" s="276">
        <f>SUM(C44,C45,C47,C48)</f>
        <v>6273698.5</v>
      </c>
      <c r="D50" s="276">
        <f>SUM(D44:D49)</f>
        <v>70118.7</v>
      </c>
      <c r="E50" s="276">
        <f>SUM(E44,E45,E46,E47)</f>
        <v>2163373</v>
      </c>
      <c r="F50" s="276">
        <f>SUM(F44:F49)</f>
        <v>8507190.1999999993</v>
      </c>
      <c r="G50" s="238"/>
    </row>
    <row r="51" spans="2:7" ht="15" customHeight="1">
      <c r="B51" s="463" t="s">
        <v>416</v>
      </c>
      <c r="C51" s="463"/>
      <c r="D51" s="463"/>
      <c r="E51" s="463"/>
      <c r="F51" s="463"/>
      <c r="G51" s="463"/>
    </row>
    <row r="52" spans="2:7" ht="41.25" customHeight="1">
      <c r="B52" s="463" t="s">
        <v>417</v>
      </c>
      <c r="C52" s="463"/>
      <c r="D52" s="463"/>
      <c r="E52" s="463"/>
      <c r="F52" s="463"/>
      <c r="G52" s="463"/>
    </row>
    <row r="53" spans="2:7" ht="24" customHeight="1">
      <c r="B53" s="463" t="s">
        <v>418</v>
      </c>
      <c r="C53" s="463"/>
      <c r="D53" s="463"/>
      <c r="E53" s="463"/>
      <c r="F53" s="463"/>
      <c r="G53" s="463"/>
    </row>
    <row r="54" spans="2:7" ht="17.25" customHeight="1">
      <c r="B54" s="455" t="s">
        <v>419</v>
      </c>
      <c r="C54" s="455"/>
      <c r="D54" s="455"/>
      <c r="E54" s="455"/>
      <c r="F54" s="455"/>
      <c r="G54" s="455"/>
    </row>
    <row r="55" spans="2:7" ht="17.25" customHeight="1">
      <c r="B55" s="484"/>
      <c r="C55" s="484"/>
      <c r="D55" s="484"/>
      <c r="E55" s="484"/>
      <c r="F55" s="484"/>
      <c r="G55" s="484"/>
    </row>
  </sheetData>
  <sheetProtection algorithmName="SHA-512" hashValue="lZ0gkENG2tIftsRSaCNvfa8IlvwC38ZbVyHg7Wy1H+j2oPt14I8R2XWQMfgGX/qamxSRLZktIYT60s4ejCyWwA==" saltValue="awczBCX/UJi2P1nGIBAWbg==" spinCount="100000" sheet="1" objects="1" scenarios="1"/>
  <mergeCells count="13">
    <mergeCell ref="B55:G55"/>
    <mergeCell ref="B54:G54"/>
    <mergeCell ref="B53:G53"/>
    <mergeCell ref="B52:G52"/>
    <mergeCell ref="B5:G5"/>
    <mergeCell ref="B21:G21"/>
    <mergeCell ref="B25:G25"/>
    <mergeCell ref="B32:G32"/>
    <mergeCell ref="B33:G33"/>
    <mergeCell ref="B37:G37"/>
    <mergeCell ref="B31:G31"/>
    <mergeCell ref="B41:G41"/>
    <mergeCell ref="B51:G51"/>
  </mergeCells>
  <pageMargins left="0.7" right="0.7" top="0.75" bottom="0.75" header="0.3" footer="0.3"/>
  <pageSetup orientation="portrait" verticalDpi="0" r:id="rId1"/>
  <ignoredErrors>
    <ignoredError sqref="E5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54B7-0E03-4494-A38B-B362C2CE1362}">
  <sheetPr codeName="Sheet9">
    <tabColor rgb="FF25323A"/>
  </sheetPr>
  <dimension ref="A1:BU244"/>
  <sheetViews>
    <sheetView zoomScale="110" zoomScaleNormal="110" workbookViewId="0">
      <pane xSplit="2" ySplit="2" topLeftCell="C34" activePane="bottomRight" state="frozen"/>
      <selection pane="bottomRight" activeCell="C44" sqref="C44"/>
      <selection pane="bottomLeft" activeCell="H21" sqref="H21"/>
      <selection pane="topRight" activeCell="H21" sqref="H21"/>
    </sheetView>
  </sheetViews>
  <sheetFormatPr defaultColWidth="8.42578125" defaultRowHeight="15"/>
  <cols>
    <col min="1" max="1" width="4.85546875" style="229" customWidth="1"/>
    <col min="2" max="2" width="55.42578125" style="230" customWidth="1"/>
    <col min="3" max="3" width="16.7109375" style="231" customWidth="1"/>
    <col min="4" max="4" width="16" style="229" customWidth="1"/>
    <col min="5" max="5" width="20.5703125" style="229" customWidth="1"/>
    <col min="6" max="6" width="23.140625" style="229" customWidth="1"/>
    <col min="7" max="7" width="8.140625" style="229" customWidth="1"/>
    <col min="8" max="8" width="8.42578125" style="229"/>
    <col min="9" max="9" width="8.42578125" style="229" customWidth="1"/>
    <col min="10" max="14" width="8.42578125" style="229"/>
    <col min="15" max="15" width="6.42578125" style="229" customWidth="1"/>
    <col min="16" max="23" width="8.42578125" style="229"/>
    <col min="24" max="16384" width="8.42578125" style="184"/>
  </cols>
  <sheetData>
    <row r="1" spans="1:73" s="172" customFormat="1">
      <c r="B1" s="173"/>
      <c r="C1" s="174"/>
      <c r="F1" s="175"/>
    </row>
    <row r="2" spans="1:73" s="172" customFormat="1">
      <c r="B2" s="146" t="s">
        <v>185</v>
      </c>
      <c r="C2" s="175"/>
      <c r="D2" s="175"/>
      <c r="E2" s="136"/>
      <c r="F2" s="175"/>
    </row>
    <row r="3" spans="1:73" s="176" customFormat="1">
      <c r="B3" s="177"/>
      <c r="C3" s="178"/>
      <c r="D3" s="178"/>
      <c r="E3" s="71"/>
      <c r="F3" s="178"/>
    </row>
    <row r="4" spans="1:73" s="176" customFormat="1" ht="27.75">
      <c r="B4" s="179" t="s">
        <v>420</v>
      </c>
      <c r="C4" s="180" t="s">
        <v>187</v>
      </c>
      <c r="D4" s="180" t="s">
        <v>188</v>
      </c>
      <c r="E4" s="151" t="s">
        <v>189</v>
      </c>
      <c r="F4" s="180" t="s">
        <v>229</v>
      </c>
    </row>
    <row r="5" spans="1:73">
      <c r="A5" s="181"/>
      <c r="B5" s="182" t="s">
        <v>421</v>
      </c>
      <c r="C5" s="183">
        <f>SUM(C6:C9)</f>
        <v>8517.2999999999993</v>
      </c>
      <c r="D5" s="183">
        <f t="shared" ref="D5:E5" si="0">SUM(D6:D9)</f>
        <v>5145.1000000000004</v>
      </c>
      <c r="E5" s="183">
        <f t="shared" si="0"/>
        <v>2297.3999999999996</v>
      </c>
      <c r="F5" s="183">
        <f>SUM(F6:F9)</f>
        <v>15959.8</v>
      </c>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row>
    <row r="6" spans="1:73">
      <c r="A6" s="181"/>
      <c r="B6" s="185" t="s">
        <v>422</v>
      </c>
      <c r="C6" s="186">
        <f>SUM(C28:C29)</f>
        <v>4862</v>
      </c>
      <c r="D6" s="186">
        <f t="shared" ref="D6" si="1">SUM(D28:D29)</f>
        <v>609.1</v>
      </c>
      <c r="E6" s="186">
        <f>SUM(E28:E29)</f>
        <v>2195.6999999999998</v>
      </c>
      <c r="F6" s="183">
        <f>SUM(C6:E6)</f>
        <v>7666.8</v>
      </c>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row>
    <row r="7" spans="1:73">
      <c r="A7" s="181"/>
      <c r="B7" s="185" t="s">
        <v>423</v>
      </c>
      <c r="C7" s="187">
        <f>SUM(C31:C32)</f>
        <v>2342.6999999999998</v>
      </c>
      <c r="D7" s="187">
        <f t="shared" ref="D7:E7" si="2">SUM(D31:D32)</f>
        <v>996</v>
      </c>
      <c r="E7" s="187">
        <f t="shared" si="2"/>
        <v>101.7</v>
      </c>
      <c r="F7" s="183">
        <f>SUM(C7:E7)</f>
        <v>3440.3999999999996</v>
      </c>
      <c r="G7" s="181"/>
      <c r="H7" s="188"/>
      <c r="I7" s="189"/>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row>
    <row r="8" spans="1:73">
      <c r="A8" s="181"/>
      <c r="B8" s="185" t="s">
        <v>424</v>
      </c>
      <c r="C8" s="187">
        <f>SUM(C34:C35)</f>
        <v>1308.3</v>
      </c>
      <c r="D8" s="187">
        <f t="shared" ref="D8:E8" si="3">SUM(D34:D35)</f>
        <v>3540</v>
      </c>
      <c r="E8" s="187">
        <f t="shared" si="3"/>
        <v>0</v>
      </c>
      <c r="F8" s="183">
        <f t="shared" ref="F8:F9" si="4">SUM(C8:E8)</f>
        <v>4848.3</v>
      </c>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row>
    <row r="9" spans="1:73">
      <c r="A9" s="181"/>
      <c r="B9" s="185" t="s">
        <v>425</v>
      </c>
      <c r="C9" s="190">
        <f>SUM(C37:C38)</f>
        <v>4.3</v>
      </c>
      <c r="D9" s="190">
        <f t="shared" ref="D9:E9" si="5">SUM(D37:D38)</f>
        <v>0</v>
      </c>
      <c r="E9" s="190">
        <f t="shared" si="5"/>
        <v>0</v>
      </c>
      <c r="F9" s="183">
        <f t="shared" si="4"/>
        <v>4.3</v>
      </c>
      <c r="G9" s="19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row>
    <row r="10" spans="1:73">
      <c r="A10" s="181"/>
      <c r="B10" s="192" t="s">
        <v>426</v>
      </c>
      <c r="C10" s="190">
        <f>SUM(C48:C49)</f>
        <v>0</v>
      </c>
      <c r="D10" s="190">
        <f t="shared" ref="D10:E10" si="6">SUM(D48:D49)</f>
        <v>6038.8</v>
      </c>
      <c r="E10" s="190">
        <f t="shared" si="6"/>
        <v>4384.2</v>
      </c>
      <c r="F10" s="183">
        <f>SUM(C10:E10)</f>
        <v>10423</v>
      </c>
      <c r="G10" s="181"/>
      <c r="H10" s="188"/>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row>
    <row r="11" spans="1:73">
      <c r="A11" s="181"/>
      <c r="B11" s="182" t="s">
        <v>427</v>
      </c>
      <c r="C11" s="193">
        <f>SUM(C6:C9)-C10</f>
        <v>8517.2999999999993</v>
      </c>
      <c r="D11" s="193">
        <f>SUM(D6:D9)-D10</f>
        <v>-893.69999999999982</v>
      </c>
      <c r="E11" s="193">
        <f t="shared" ref="E11" si="7">SUM(E6:E9)-E10</f>
        <v>-2086.8000000000002</v>
      </c>
      <c r="F11" s="183">
        <f>SUM(C11:E11)</f>
        <v>5536.7999999999993</v>
      </c>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row>
    <row r="12" spans="1:73">
      <c r="A12" s="181"/>
      <c r="B12" s="182" t="s">
        <v>428</v>
      </c>
      <c r="C12" s="187">
        <v>9271</v>
      </c>
      <c r="D12" s="187">
        <v>900.5</v>
      </c>
      <c r="E12" s="194">
        <v>0</v>
      </c>
      <c r="F12" s="183">
        <f>SUM(C12:E12)</f>
        <v>10171.5</v>
      </c>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row>
    <row r="13" spans="1:73" ht="33.75" customHeight="1">
      <c r="A13" s="181"/>
      <c r="B13" s="496" t="s">
        <v>429</v>
      </c>
      <c r="C13" s="496"/>
      <c r="D13" s="496"/>
      <c r="E13" s="496"/>
      <c r="F13" s="496"/>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row>
    <row r="14" spans="1:73" ht="30" customHeight="1">
      <c r="A14" s="181"/>
      <c r="B14" s="497" t="s">
        <v>430</v>
      </c>
      <c r="C14" s="497"/>
      <c r="D14" s="497"/>
      <c r="E14" s="497"/>
      <c r="F14" s="497"/>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row>
    <row r="15" spans="1:73" ht="14.25" customHeight="1">
      <c r="A15" s="181"/>
      <c r="B15" s="497" t="s">
        <v>431</v>
      </c>
      <c r="C15" s="497"/>
      <c r="D15" s="497"/>
      <c r="E15" s="497"/>
      <c r="F15" s="497"/>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row>
    <row r="16" spans="1:73" ht="24.75" customHeight="1">
      <c r="A16" s="181"/>
      <c r="B16" s="498" t="s">
        <v>432</v>
      </c>
      <c r="C16" s="498"/>
      <c r="D16" s="498"/>
      <c r="E16" s="498"/>
      <c r="F16" s="498"/>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row>
    <row r="17" spans="1:73" ht="26.1" customHeight="1">
      <c r="A17" s="181"/>
      <c r="B17" s="495" t="s">
        <v>433</v>
      </c>
      <c r="C17" s="495"/>
      <c r="D17" s="495"/>
      <c r="E17" s="495"/>
      <c r="F17" s="495"/>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row>
    <row r="18" spans="1:73" ht="17.25" customHeight="1">
      <c r="A18" s="181"/>
      <c r="B18" s="195"/>
      <c r="C18" s="195"/>
      <c r="D18" s="195"/>
      <c r="E18" s="195"/>
      <c r="F18" s="195"/>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row>
    <row r="19" spans="1:73" ht="27.75">
      <c r="A19" s="181"/>
      <c r="B19" s="196" t="s">
        <v>434</v>
      </c>
      <c r="C19" s="180" t="s">
        <v>187</v>
      </c>
      <c r="D19" s="180" t="s">
        <v>188</v>
      </c>
      <c r="E19" s="151" t="s">
        <v>189</v>
      </c>
      <c r="F19" s="180" t="s">
        <v>229</v>
      </c>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row>
    <row r="20" spans="1:73">
      <c r="A20" s="181"/>
      <c r="B20" s="197" t="s">
        <v>422</v>
      </c>
      <c r="C20" s="190">
        <f>SUM(C28:C29)</f>
        <v>4862</v>
      </c>
      <c r="D20" s="190">
        <v>0</v>
      </c>
      <c r="E20" s="190">
        <v>0</v>
      </c>
      <c r="F20" s="190">
        <f>SUM(C20:E20)</f>
        <v>4862</v>
      </c>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row>
    <row r="21" spans="1:73">
      <c r="A21" s="181"/>
      <c r="B21" s="197" t="s">
        <v>435</v>
      </c>
      <c r="C21" s="190">
        <f>SUM(C31)</f>
        <v>2342.6999999999998</v>
      </c>
      <c r="D21" s="190">
        <v>0</v>
      </c>
      <c r="E21" s="190">
        <v>0</v>
      </c>
      <c r="F21" s="190">
        <f>SUM(C21:E21)</f>
        <v>2342.6999999999998</v>
      </c>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row>
    <row r="22" spans="1:73">
      <c r="A22" s="181"/>
      <c r="B22" s="197" t="s">
        <v>436</v>
      </c>
      <c r="C22" s="190">
        <f>SUM(C34:C35)</f>
        <v>1308.3</v>
      </c>
      <c r="D22" s="190">
        <v>0</v>
      </c>
      <c r="E22" s="190">
        <v>0</v>
      </c>
      <c r="F22" s="190">
        <f>SUM(C22:E22)</f>
        <v>1308.3</v>
      </c>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row>
    <row r="23" spans="1:73">
      <c r="A23" s="181"/>
      <c r="B23" s="197" t="s">
        <v>437</v>
      </c>
      <c r="C23" s="190">
        <f>SUM(C37:C38)</f>
        <v>4.3</v>
      </c>
      <c r="D23" s="190">
        <v>0</v>
      </c>
      <c r="E23" s="190">
        <v>0</v>
      </c>
      <c r="F23" s="190">
        <f>SUM(C23:E23)</f>
        <v>4.3</v>
      </c>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row>
    <row r="24" spans="1:73">
      <c r="A24" s="181"/>
      <c r="B24" s="493" t="s">
        <v>438</v>
      </c>
      <c r="C24" s="493"/>
      <c r="D24" s="493"/>
      <c r="E24" s="493"/>
      <c r="F24" s="493"/>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row>
    <row r="25" spans="1:73">
      <c r="A25" s="181"/>
      <c r="B25" s="198"/>
      <c r="C25" s="198"/>
      <c r="D25" s="198"/>
      <c r="E25" s="198"/>
      <c r="F25" s="198"/>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row>
    <row r="26" spans="1:73" ht="27.75">
      <c r="A26" s="181"/>
      <c r="B26" s="196" t="s">
        <v>439</v>
      </c>
      <c r="C26" s="180" t="s">
        <v>187</v>
      </c>
      <c r="D26" s="180" t="s">
        <v>188</v>
      </c>
      <c r="E26" s="151" t="s">
        <v>189</v>
      </c>
      <c r="F26" s="180" t="s">
        <v>229</v>
      </c>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row>
    <row r="27" spans="1:73" ht="17.25" customHeight="1">
      <c r="A27" s="181"/>
      <c r="B27" s="182" t="s">
        <v>422</v>
      </c>
      <c r="C27" s="199"/>
      <c r="D27" s="199"/>
      <c r="E27" s="200"/>
      <c r="F27" s="20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1"/>
      <c r="BP27" s="181"/>
      <c r="BQ27" s="181"/>
      <c r="BR27" s="181"/>
      <c r="BS27" s="181"/>
      <c r="BT27" s="181"/>
      <c r="BU27" s="181"/>
    </row>
    <row r="28" spans="1:73" ht="15.75" customHeight="1">
      <c r="A28" s="181"/>
      <c r="B28" s="202" t="s">
        <v>440</v>
      </c>
      <c r="C28" s="203">
        <v>4862</v>
      </c>
      <c r="D28" s="203">
        <v>609.1</v>
      </c>
      <c r="E28" s="203">
        <v>2195.6999999999998</v>
      </c>
      <c r="F28" s="203">
        <f>SUM(C28:E28)</f>
        <v>7666.8</v>
      </c>
      <c r="G28" s="204"/>
      <c r="H28" s="204"/>
      <c r="I28" s="204"/>
      <c r="J28" s="204"/>
      <c r="K28" s="204"/>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row>
    <row r="29" spans="1:73" ht="16.5" customHeight="1">
      <c r="A29" s="181"/>
      <c r="B29" s="202" t="s">
        <v>441</v>
      </c>
      <c r="C29" s="190">
        <v>0</v>
      </c>
      <c r="D29" s="190">
        <v>0</v>
      </c>
      <c r="E29" s="190">
        <v>0</v>
      </c>
      <c r="F29" s="190">
        <f>SUM(C29:E29)</f>
        <v>0</v>
      </c>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row>
    <row r="30" spans="1:73" ht="18.75" customHeight="1">
      <c r="A30" s="181"/>
      <c r="B30" s="182" t="s">
        <v>435</v>
      </c>
      <c r="C30" s="205"/>
      <c r="D30" s="205"/>
      <c r="E30" s="206"/>
      <c r="F30" s="205"/>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row>
    <row r="31" spans="1:73" ht="15.75" customHeight="1">
      <c r="A31" s="181"/>
      <c r="B31" s="202" t="s">
        <v>440</v>
      </c>
      <c r="C31" s="203">
        <v>2342.6999999999998</v>
      </c>
      <c r="D31" s="203">
        <v>996</v>
      </c>
      <c r="E31" s="203">
        <v>101.7</v>
      </c>
      <c r="F31" s="203">
        <f>SUM(C31:E31)</f>
        <v>3440.3999999999996</v>
      </c>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row>
    <row r="32" spans="1:73" ht="15.75" customHeight="1">
      <c r="A32" s="181"/>
      <c r="B32" s="202" t="s">
        <v>441</v>
      </c>
      <c r="C32" s="190">
        <v>0</v>
      </c>
      <c r="D32" s="190">
        <v>0</v>
      </c>
      <c r="E32" s="190">
        <v>0</v>
      </c>
      <c r="F32" s="190">
        <f>SUM(C32:E32)</f>
        <v>0</v>
      </c>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row>
    <row r="33" spans="1:73" ht="19.5" customHeight="1">
      <c r="A33" s="181"/>
      <c r="B33" s="182" t="s">
        <v>436</v>
      </c>
      <c r="C33" s="205"/>
      <c r="D33" s="205"/>
      <c r="E33" s="206"/>
      <c r="F33" s="205"/>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row>
    <row r="34" spans="1:73" ht="12.75" customHeight="1">
      <c r="A34" s="181"/>
      <c r="B34" s="202" t="s">
        <v>440</v>
      </c>
      <c r="C34" s="190">
        <v>1308.3</v>
      </c>
      <c r="D34" s="207">
        <v>3540</v>
      </c>
      <c r="E34" s="208">
        <v>0</v>
      </c>
      <c r="F34" s="203">
        <f>SUM(C34:E34)</f>
        <v>4848.3</v>
      </c>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row>
    <row r="35" spans="1:73" ht="16.5" customHeight="1">
      <c r="A35" s="181"/>
      <c r="B35" s="202" t="s">
        <v>441</v>
      </c>
      <c r="C35" s="190">
        <v>0</v>
      </c>
      <c r="D35" s="190">
        <v>0</v>
      </c>
      <c r="E35" s="190">
        <v>0</v>
      </c>
      <c r="F35" s="190">
        <f>SUM(C35:E35)</f>
        <v>0</v>
      </c>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row>
    <row r="36" spans="1:73">
      <c r="A36" s="181"/>
      <c r="B36" s="197" t="s">
        <v>437</v>
      </c>
      <c r="C36" s="205"/>
      <c r="D36" s="205"/>
      <c r="E36" s="206"/>
      <c r="F36" s="205"/>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row>
    <row r="37" spans="1:73" ht="14.25" customHeight="1">
      <c r="A37" s="181"/>
      <c r="B37" s="202" t="s">
        <v>440</v>
      </c>
      <c r="C37" s="190">
        <v>4.3</v>
      </c>
      <c r="D37" s="205">
        <v>0</v>
      </c>
      <c r="E37" s="205">
        <v>0</v>
      </c>
      <c r="F37" s="190">
        <f>SUM(C37:E37)</f>
        <v>4.3</v>
      </c>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c r="BR37" s="181"/>
      <c r="BS37" s="181"/>
      <c r="BT37" s="181"/>
      <c r="BU37" s="181"/>
    </row>
    <row r="38" spans="1:73" ht="15.75" customHeight="1">
      <c r="A38" s="181"/>
      <c r="B38" s="202" t="s">
        <v>441</v>
      </c>
      <c r="C38" s="205">
        <v>0</v>
      </c>
      <c r="D38" s="205">
        <v>0</v>
      </c>
      <c r="E38" s="205">
        <v>0</v>
      </c>
      <c r="F38" s="205">
        <f>SUM(C38:E38)</f>
        <v>0</v>
      </c>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row>
    <row r="39" spans="1:73" ht="19.5" customHeight="1">
      <c r="A39" s="181"/>
      <c r="B39" s="494" t="s">
        <v>442</v>
      </c>
      <c r="C39" s="494"/>
      <c r="D39" s="494"/>
      <c r="E39" s="494"/>
      <c r="F39" s="494"/>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row>
    <row r="40" spans="1:73">
      <c r="A40" s="181"/>
      <c r="B40" s="209"/>
      <c r="C40" s="210"/>
      <c r="D40" s="210"/>
      <c r="E40" s="210"/>
      <c r="F40" s="210"/>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row>
    <row r="41" spans="1:73">
      <c r="A41" s="181"/>
      <c r="B41" s="211" t="s">
        <v>443</v>
      </c>
      <c r="C41" s="180" t="s">
        <v>187</v>
      </c>
      <c r="D41" s="180" t="s">
        <v>188</v>
      </c>
      <c r="E41" s="151" t="s">
        <v>189</v>
      </c>
      <c r="F41" s="180" t="s">
        <v>229</v>
      </c>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row>
    <row r="42" spans="1:73">
      <c r="A42" s="181"/>
      <c r="B42" s="192" t="s">
        <v>422</v>
      </c>
      <c r="C42" s="212">
        <v>0</v>
      </c>
      <c r="D42" s="213">
        <v>6038.8</v>
      </c>
      <c r="E42" s="213">
        <v>4384.2</v>
      </c>
      <c r="F42" s="214">
        <f>SUM(C42:E42)</f>
        <v>10423</v>
      </c>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row>
    <row r="43" spans="1:73">
      <c r="A43" s="181"/>
      <c r="B43" s="215" t="s">
        <v>435</v>
      </c>
      <c r="C43" s="205">
        <v>0</v>
      </c>
      <c r="D43" s="205">
        <v>0</v>
      </c>
      <c r="E43" s="205">
        <v>0</v>
      </c>
      <c r="F43" s="199">
        <f>SUM(C43:E43)</f>
        <v>0</v>
      </c>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row>
    <row r="44" spans="1:73">
      <c r="A44" s="181"/>
      <c r="B44" s="215" t="s">
        <v>444</v>
      </c>
      <c r="C44" s="205">
        <v>0</v>
      </c>
      <c r="D44" s="205">
        <v>0</v>
      </c>
      <c r="E44" s="205">
        <v>0</v>
      </c>
      <c r="F44" s="199">
        <f>SUM(C44:E44)</f>
        <v>0</v>
      </c>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181"/>
      <c r="BS44" s="181"/>
      <c r="BT44" s="181"/>
      <c r="BU44" s="181"/>
    </row>
    <row r="45" spans="1:73">
      <c r="A45" s="181"/>
      <c r="B45" s="491" t="s">
        <v>445</v>
      </c>
      <c r="C45" s="492"/>
      <c r="D45" s="492"/>
      <c r="E45" s="492"/>
      <c r="F45" s="492"/>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row>
    <row r="46" spans="1:73">
      <c r="A46" s="181"/>
      <c r="B46" s="198"/>
      <c r="C46" s="216"/>
      <c r="D46" s="216"/>
      <c r="E46" s="216"/>
      <c r="F46" s="216"/>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row>
    <row r="47" spans="1:73">
      <c r="A47" s="181"/>
      <c r="B47" s="99" t="s">
        <v>446</v>
      </c>
      <c r="C47" s="180" t="s">
        <v>187</v>
      </c>
      <c r="D47" s="180" t="s">
        <v>188</v>
      </c>
      <c r="E47" s="151" t="s">
        <v>189</v>
      </c>
      <c r="F47" s="180" t="s">
        <v>229</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row>
    <row r="48" spans="1:73" ht="16.5" customHeight="1">
      <c r="A48" s="181"/>
      <c r="B48" s="192" t="s">
        <v>440</v>
      </c>
      <c r="C48" s="213">
        <v>0</v>
      </c>
      <c r="D48" s="213">
        <f>D42</f>
        <v>6038.8</v>
      </c>
      <c r="E48" s="213">
        <f>E42</f>
        <v>4384.2</v>
      </c>
      <c r="F48" s="214">
        <f>SUM(C48:E48)</f>
        <v>10423</v>
      </c>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1"/>
      <c r="BU48" s="181"/>
    </row>
    <row r="49" spans="1:73" ht="15" customHeight="1">
      <c r="A49" s="181"/>
      <c r="B49" s="192" t="s">
        <v>441</v>
      </c>
      <c r="C49" s="213">
        <v>0</v>
      </c>
      <c r="D49" s="213">
        <v>0</v>
      </c>
      <c r="E49" s="213">
        <v>0</v>
      </c>
      <c r="F49" s="213">
        <f>SUM(C49:E49)</f>
        <v>0</v>
      </c>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row>
    <row r="50" spans="1:73">
      <c r="A50" s="181"/>
      <c r="B50" s="490" t="s">
        <v>447</v>
      </c>
      <c r="C50" s="490"/>
      <c r="D50" s="490"/>
      <c r="E50" s="490"/>
      <c r="F50" s="490"/>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row>
    <row r="51" spans="1:73">
      <c r="A51" s="181"/>
      <c r="B51" s="217"/>
      <c r="C51" s="218"/>
      <c r="D51" s="218"/>
      <c r="E51" s="218"/>
      <c r="F51" s="219"/>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row>
    <row r="52" spans="1:73">
      <c r="A52" s="181"/>
      <c r="B52" s="220"/>
      <c r="C52" s="180" t="s">
        <v>187</v>
      </c>
      <c r="D52" s="180" t="s">
        <v>188</v>
      </c>
      <c r="E52" s="151" t="s">
        <v>189</v>
      </c>
      <c r="F52" s="180" t="s">
        <v>229</v>
      </c>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row>
    <row r="53" spans="1:73" ht="34.5" customHeight="1">
      <c r="A53" s="181"/>
      <c r="B53" s="221" t="s">
        <v>448</v>
      </c>
      <c r="C53" s="214">
        <f>C11</f>
        <v>8517.2999999999993</v>
      </c>
      <c r="D53" s="213" t="s">
        <v>194</v>
      </c>
      <c r="E53" s="213" t="s">
        <v>194</v>
      </c>
      <c r="F53" s="214">
        <f>SUM(C53:E53)</f>
        <v>8517.2999999999993</v>
      </c>
      <c r="G53" s="181"/>
      <c r="H53" s="181"/>
      <c r="I53" s="188"/>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row>
    <row r="54" spans="1:73" ht="30" customHeight="1">
      <c r="A54" s="181"/>
      <c r="B54" s="491" t="s">
        <v>449</v>
      </c>
      <c r="C54" s="492"/>
      <c r="D54" s="492"/>
      <c r="E54" s="492"/>
      <c r="F54" s="492"/>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row>
    <row r="55" spans="1:73" ht="14.25" customHeight="1">
      <c r="A55" s="181"/>
      <c r="B55" s="222"/>
      <c r="C55" s="222"/>
      <c r="D55" s="222"/>
      <c r="E55" s="222"/>
      <c r="F55" s="222"/>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row>
    <row r="56" spans="1:73" ht="15.6" customHeight="1">
      <c r="A56" s="181"/>
      <c r="B56" s="223"/>
      <c r="C56" s="224" t="s">
        <v>187</v>
      </c>
      <c r="D56" s="224" t="s">
        <v>188</v>
      </c>
      <c r="E56" s="138" t="s">
        <v>189</v>
      </c>
      <c r="F56" s="180" t="s">
        <v>229</v>
      </c>
      <c r="G56" s="225"/>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row>
    <row r="57" spans="1:73">
      <c r="A57" s="181"/>
      <c r="B57" s="226" t="s">
        <v>450</v>
      </c>
      <c r="C57" s="212">
        <v>0</v>
      </c>
      <c r="D57" s="212">
        <v>2</v>
      </c>
      <c r="E57" s="212">
        <v>1</v>
      </c>
      <c r="F57" s="156">
        <f>SUM(C57:E57)</f>
        <v>3</v>
      </c>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row>
    <row r="58" spans="1:73" ht="30.75" customHeight="1">
      <c r="A58" s="181"/>
      <c r="B58" s="491" t="s">
        <v>451</v>
      </c>
      <c r="C58" s="492"/>
      <c r="D58" s="492"/>
      <c r="E58" s="492"/>
      <c r="F58" s="492"/>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row>
    <row r="59" spans="1:73">
      <c r="A59" s="181"/>
      <c r="B59" s="227"/>
      <c r="C59" s="228"/>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row>
    <row r="60" spans="1:73">
      <c r="A60" s="181"/>
      <c r="B60" s="227"/>
      <c r="C60" s="228"/>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row>
    <row r="61" spans="1:73">
      <c r="A61" s="181"/>
      <c r="B61" s="227"/>
      <c r="C61" s="228"/>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row>
    <row r="62" spans="1:73">
      <c r="A62" s="181"/>
      <c r="B62" s="227"/>
      <c r="C62" s="228"/>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row>
    <row r="63" spans="1:73">
      <c r="A63" s="181"/>
      <c r="B63" s="227"/>
      <c r="C63" s="228"/>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row>
    <row r="64" spans="1:73">
      <c r="A64" s="181"/>
      <c r="B64" s="227"/>
      <c r="C64" s="228"/>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row>
    <row r="65" spans="1:73">
      <c r="A65" s="181"/>
      <c r="B65" s="227"/>
      <c r="C65" s="228"/>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row>
    <row r="66" spans="1:73">
      <c r="A66" s="181"/>
      <c r="B66" s="227"/>
      <c r="C66" s="228"/>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row>
    <row r="67" spans="1:73">
      <c r="A67" s="181"/>
      <c r="B67" s="227"/>
      <c r="C67" s="228"/>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row>
    <row r="68" spans="1:73">
      <c r="A68" s="181"/>
      <c r="B68" s="227"/>
      <c r="C68" s="228"/>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1"/>
      <c r="BU68" s="181"/>
    </row>
    <row r="69" spans="1:73">
      <c r="A69" s="181"/>
      <c r="B69" s="227"/>
      <c r="C69" s="228"/>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row>
    <row r="70" spans="1:73">
      <c r="A70" s="181"/>
      <c r="B70" s="227"/>
      <c r="C70" s="228"/>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1"/>
      <c r="BR70" s="181"/>
      <c r="BS70" s="181"/>
      <c r="BT70" s="181"/>
      <c r="BU70" s="181"/>
    </row>
    <row r="71" spans="1:73">
      <c r="A71" s="181"/>
      <c r="B71" s="227"/>
      <c r="C71" s="228"/>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1"/>
      <c r="BU71" s="181"/>
    </row>
    <row r="72" spans="1:73">
      <c r="A72" s="181"/>
      <c r="B72" s="227"/>
      <c r="C72" s="228"/>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1"/>
      <c r="BR72" s="181"/>
      <c r="BS72" s="181"/>
      <c r="BT72" s="181"/>
      <c r="BU72" s="181"/>
    </row>
    <row r="73" spans="1:73">
      <c r="A73" s="181"/>
      <c r="B73" s="227"/>
      <c r="C73" s="228"/>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1"/>
      <c r="BR73" s="181"/>
      <c r="BS73" s="181"/>
      <c r="BT73" s="181"/>
      <c r="BU73" s="181"/>
    </row>
    <row r="74" spans="1:73">
      <c r="A74" s="181"/>
      <c r="B74" s="227"/>
      <c r="C74" s="228"/>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1"/>
      <c r="BM74" s="181"/>
      <c r="BN74" s="181"/>
      <c r="BO74" s="181"/>
      <c r="BP74" s="181"/>
      <c r="BQ74" s="181"/>
      <c r="BR74" s="181"/>
      <c r="BS74" s="181"/>
      <c r="BT74" s="181"/>
      <c r="BU74" s="181"/>
    </row>
    <row r="75" spans="1:73">
      <c r="A75" s="181"/>
      <c r="B75" s="227"/>
      <c r="C75" s="228"/>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1"/>
      <c r="BM75" s="181"/>
      <c r="BN75" s="181"/>
      <c r="BO75" s="181"/>
      <c r="BP75" s="181"/>
      <c r="BQ75" s="181"/>
      <c r="BR75" s="181"/>
      <c r="BS75" s="181"/>
      <c r="BT75" s="181"/>
      <c r="BU75" s="181"/>
    </row>
    <row r="76" spans="1:73">
      <c r="A76" s="181"/>
      <c r="B76" s="227"/>
      <c r="C76" s="228"/>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181"/>
      <c r="BN76" s="181"/>
      <c r="BO76" s="181"/>
      <c r="BP76" s="181"/>
      <c r="BQ76" s="181"/>
      <c r="BR76" s="181"/>
      <c r="BS76" s="181"/>
      <c r="BT76" s="181"/>
      <c r="BU76" s="181"/>
    </row>
    <row r="77" spans="1:73">
      <c r="A77" s="181"/>
      <c r="B77" s="227"/>
      <c r="C77" s="228"/>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1"/>
      <c r="BP77" s="181"/>
      <c r="BQ77" s="181"/>
      <c r="BR77" s="181"/>
      <c r="BS77" s="181"/>
      <c r="BT77" s="181"/>
      <c r="BU77" s="181"/>
    </row>
    <row r="78" spans="1:73">
      <c r="A78" s="181"/>
      <c r="B78" s="227"/>
      <c r="C78" s="228"/>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c r="BP78" s="181"/>
      <c r="BQ78" s="181"/>
      <c r="BR78" s="181"/>
      <c r="BS78" s="181"/>
      <c r="BT78" s="181"/>
      <c r="BU78" s="181"/>
    </row>
    <row r="79" spans="1:73">
      <c r="A79" s="181"/>
      <c r="B79" s="227"/>
      <c r="C79" s="228"/>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1"/>
      <c r="BM79" s="181"/>
      <c r="BN79" s="181"/>
      <c r="BO79" s="181"/>
      <c r="BP79" s="181"/>
      <c r="BQ79" s="181"/>
      <c r="BR79" s="181"/>
      <c r="BS79" s="181"/>
      <c r="BT79" s="181"/>
      <c r="BU79" s="181"/>
    </row>
    <row r="80" spans="1:73">
      <c r="A80" s="181"/>
      <c r="B80" s="227"/>
      <c r="C80" s="228"/>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c r="BK80" s="181"/>
      <c r="BL80" s="181"/>
      <c r="BM80" s="181"/>
      <c r="BN80" s="181"/>
      <c r="BO80" s="181"/>
      <c r="BP80" s="181"/>
      <c r="BQ80" s="181"/>
      <c r="BR80" s="181"/>
      <c r="BS80" s="181"/>
      <c r="BT80" s="181"/>
      <c r="BU80" s="181"/>
    </row>
    <row r="81" spans="24:73">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c r="BK81" s="181"/>
      <c r="BL81" s="181"/>
      <c r="BM81" s="181"/>
      <c r="BN81" s="181"/>
      <c r="BO81" s="181"/>
      <c r="BP81" s="181"/>
      <c r="BQ81" s="181"/>
      <c r="BR81" s="181"/>
      <c r="BS81" s="181"/>
      <c r="BT81" s="181"/>
      <c r="BU81" s="181"/>
    </row>
    <row r="82" spans="24:73">
      <c r="X82" s="181"/>
      <c r="Y82" s="181"/>
      <c r="Z82" s="181"/>
      <c r="AA82" s="181"/>
      <c r="AB82" s="181"/>
      <c r="AC82" s="181"/>
      <c r="AD82" s="181"/>
      <c r="AE82" s="181"/>
      <c r="AF82" s="181"/>
      <c r="AG82" s="181"/>
      <c r="AH82" s="181"/>
      <c r="AI82" s="181"/>
      <c r="AJ82" s="181"/>
      <c r="AK82" s="181"/>
      <c r="AL82" s="181"/>
      <c r="AM82" s="181"/>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81"/>
      <c r="BL82" s="181"/>
      <c r="BM82" s="181"/>
      <c r="BN82" s="181"/>
      <c r="BO82" s="181"/>
      <c r="BP82" s="181"/>
      <c r="BQ82" s="181"/>
      <c r="BR82" s="181"/>
      <c r="BS82" s="181"/>
      <c r="BT82" s="181"/>
      <c r="BU82" s="181"/>
    </row>
    <row r="83" spans="24:73">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1"/>
      <c r="BR83" s="181"/>
      <c r="BS83" s="181"/>
      <c r="BT83" s="181"/>
      <c r="BU83" s="181"/>
    </row>
    <row r="84" spans="24:73">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1"/>
      <c r="BR84" s="181"/>
      <c r="BS84" s="181"/>
      <c r="BT84" s="181"/>
      <c r="BU84" s="181"/>
    </row>
    <row r="85" spans="24:73">
      <c r="X85" s="181"/>
      <c r="Y85" s="181"/>
      <c r="Z85" s="181"/>
      <c r="AA85" s="181"/>
      <c r="AB85" s="181"/>
      <c r="AC85" s="181"/>
      <c r="AD85" s="181"/>
      <c r="AE85" s="181"/>
      <c r="AF85" s="181"/>
      <c r="AG85" s="181"/>
      <c r="AH85" s="181"/>
      <c r="AI85" s="181"/>
      <c r="AJ85" s="181"/>
      <c r="AK85" s="181"/>
      <c r="AL85" s="181"/>
      <c r="AM85" s="181"/>
      <c r="AN85" s="181"/>
      <c r="AO85" s="181"/>
      <c r="AP85" s="181"/>
      <c r="AQ85" s="181"/>
      <c r="AR85" s="181"/>
      <c r="AS85" s="181"/>
      <c r="AT85" s="181"/>
      <c r="AU85" s="181"/>
      <c r="AV85" s="181"/>
      <c r="AW85" s="181"/>
      <c r="AX85" s="181"/>
      <c r="AY85" s="181"/>
      <c r="AZ85" s="181"/>
      <c r="BA85" s="181"/>
      <c r="BB85" s="181"/>
      <c r="BC85" s="181"/>
      <c r="BD85" s="181"/>
      <c r="BE85" s="181"/>
      <c r="BF85" s="181"/>
      <c r="BG85" s="181"/>
      <c r="BH85" s="181"/>
      <c r="BI85" s="181"/>
      <c r="BJ85" s="181"/>
      <c r="BK85" s="181"/>
      <c r="BL85" s="181"/>
      <c r="BM85" s="181"/>
      <c r="BN85" s="181"/>
      <c r="BO85" s="181"/>
      <c r="BP85" s="181"/>
      <c r="BQ85" s="181"/>
      <c r="BR85" s="181"/>
      <c r="BS85" s="181"/>
      <c r="BT85" s="181"/>
      <c r="BU85" s="181"/>
    </row>
    <row r="86" spans="24:73">
      <c r="X86" s="181"/>
      <c r="Y86" s="181"/>
      <c r="Z86" s="181"/>
      <c r="AA86" s="181"/>
      <c r="AB86" s="181"/>
      <c r="AC86" s="181"/>
      <c r="AD86" s="181"/>
      <c r="AE86" s="181"/>
      <c r="AF86" s="181"/>
      <c r="AG86" s="181"/>
      <c r="AH86" s="181"/>
      <c r="AI86" s="181"/>
      <c r="AJ86" s="181"/>
      <c r="AK86" s="181"/>
      <c r="AL86" s="181"/>
      <c r="AM86" s="181"/>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1"/>
      <c r="BJ86" s="181"/>
      <c r="BK86" s="181"/>
      <c r="BL86" s="181"/>
      <c r="BM86" s="181"/>
      <c r="BN86" s="181"/>
      <c r="BO86" s="181"/>
      <c r="BP86" s="181"/>
      <c r="BQ86" s="181"/>
      <c r="BR86" s="181"/>
      <c r="BS86" s="181"/>
      <c r="BT86" s="181"/>
      <c r="BU86" s="181"/>
    </row>
    <row r="87" spans="24:73">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c r="AU87" s="181"/>
      <c r="AV87" s="181"/>
      <c r="AW87" s="181"/>
      <c r="AX87" s="181"/>
      <c r="AY87" s="181"/>
      <c r="AZ87" s="181"/>
      <c r="BA87" s="181"/>
      <c r="BB87" s="181"/>
      <c r="BC87" s="181"/>
      <c r="BD87" s="181"/>
      <c r="BE87" s="181"/>
      <c r="BF87" s="181"/>
      <c r="BG87" s="181"/>
      <c r="BH87" s="181"/>
      <c r="BI87" s="181"/>
      <c r="BJ87" s="181"/>
      <c r="BK87" s="181"/>
      <c r="BL87" s="181"/>
      <c r="BM87" s="181"/>
      <c r="BN87" s="181"/>
      <c r="BO87" s="181"/>
      <c r="BP87" s="181"/>
      <c r="BQ87" s="181"/>
      <c r="BR87" s="181"/>
      <c r="BS87" s="181"/>
      <c r="BT87" s="181"/>
      <c r="BU87" s="181"/>
    </row>
    <row r="88" spans="24:73">
      <c r="X88" s="181"/>
      <c r="Y88" s="181"/>
      <c r="Z88" s="181"/>
      <c r="AA88" s="181"/>
      <c r="AB88" s="181"/>
      <c r="AC88" s="181"/>
      <c r="AD88" s="181"/>
      <c r="AE88" s="181"/>
      <c r="AF88" s="181"/>
      <c r="AG88" s="181"/>
      <c r="AH88" s="181"/>
      <c r="AI88" s="181"/>
      <c r="AJ88" s="181"/>
      <c r="AK88" s="181"/>
      <c r="AL88" s="181"/>
      <c r="AM88" s="181"/>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c r="BK88" s="181"/>
      <c r="BL88" s="181"/>
      <c r="BM88" s="181"/>
      <c r="BN88" s="181"/>
      <c r="BO88" s="181"/>
      <c r="BP88" s="181"/>
      <c r="BQ88" s="181"/>
      <c r="BR88" s="181"/>
      <c r="BS88" s="181"/>
      <c r="BT88" s="181"/>
      <c r="BU88" s="181"/>
    </row>
    <row r="89" spans="24:73">
      <c r="X89" s="181"/>
      <c r="Y89" s="181"/>
      <c r="Z89" s="181"/>
      <c r="AA89" s="181"/>
      <c r="AB89" s="181"/>
      <c r="AC89" s="181"/>
      <c r="AD89" s="181"/>
      <c r="AE89" s="181"/>
      <c r="AF89" s="181"/>
      <c r="AG89" s="181"/>
      <c r="AH89" s="181"/>
      <c r="AI89" s="181"/>
      <c r="AJ89" s="181"/>
      <c r="AK89" s="181"/>
      <c r="AL89" s="181"/>
      <c r="AM89" s="181"/>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1"/>
      <c r="BR89" s="181"/>
      <c r="BS89" s="181"/>
      <c r="BT89" s="181"/>
      <c r="BU89" s="181"/>
    </row>
    <row r="90" spans="24:73">
      <c r="X90" s="181"/>
      <c r="Y90" s="181"/>
      <c r="Z90" s="181"/>
      <c r="AA90" s="181"/>
      <c r="AB90" s="181"/>
      <c r="AC90" s="181"/>
      <c r="AD90" s="181"/>
      <c r="AE90" s="181"/>
      <c r="AF90" s="181"/>
      <c r="AG90" s="181"/>
      <c r="AH90" s="181"/>
      <c r="AI90" s="181"/>
      <c r="AJ90" s="181"/>
      <c r="AK90" s="181"/>
      <c r="AL90" s="181"/>
      <c r="AM90" s="181"/>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c r="BK90" s="181"/>
      <c r="BL90" s="181"/>
      <c r="BM90" s="181"/>
      <c r="BN90" s="181"/>
      <c r="BO90" s="181"/>
      <c r="BP90" s="181"/>
      <c r="BQ90" s="181"/>
      <c r="BR90" s="181"/>
      <c r="BS90" s="181"/>
      <c r="BT90" s="181"/>
      <c r="BU90" s="181"/>
    </row>
    <row r="91" spans="24:73">
      <c r="X91" s="181"/>
      <c r="Y91" s="181"/>
      <c r="Z91" s="181"/>
      <c r="AA91" s="181"/>
      <c r="AB91" s="181"/>
      <c r="AC91" s="181"/>
      <c r="AD91" s="181"/>
      <c r="AE91" s="181"/>
      <c r="AF91" s="181"/>
      <c r="AG91" s="181"/>
      <c r="AH91" s="181"/>
      <c r="AI91" s="181"/>
      <c r="AJ91" s="181"/>
      <c r="AK91" s="181"/>
      <c r="AL91" s="181"/>
      <c r="AM91" s="181"/>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c r="BK91" s="181"/>
      <c r="BL91" s="181"/>
      <c r="BM91" s="181"/>
      <c r="BN91" s="181"/>
      <c r="BO91" s="181"/>
      <c r="BP91" s="181"/>
      <c r="BQ91" s="181"/>
      <c r="BR91" s="181"/>
      <c r="BS91" s="181"/>
      <c r="BT91" s="181"/>
      <c r="BU91" s="181"/>
    </row>
    <row r="92" spans="24:73">
      <c r="X92" s="181"/>
      <c r="Y92" s="181"/>
      <c r="Z92" s="181"/>
      <c r="AA92" s="181"/>
      <c r="AB92" s="181"/>
      <c r="AC92" s="181"/>
      <c r="AD92" s="181"/>
      <c r="AE92" s="181"/>
      <c r="AF92" s="181"/>
      <c r="AG92" s="181"/>
      <c r="AH92" s="181"/>
      <c r="AI92" s="181"/>
      <c r="AJ92" s="181"/>
      <c r="AK92" s="181"/>
      <c r="AL92" s="181"/>
      <c r="AM92" s="181"/>
      <c r="AN92" s="181"/>
      <c r="AO92" s="181"/>
      <c r="AP92" s="181"/>
      <c r="AQ92" s="181"/>
      <c r="AR92" s="181"/>
      <c r="AS92" s="181"/>
      <c r="AT92" s="181"/>
      <c r="AU92" s="181"/>
      <c r="AV92" s="181"/>
      <c r="AW92" s="181"/>
      <c r="AX92" s="181"/>
      <c r="AY92" s="181"/>
      <c r="AZ92" s="181"/>
      <c r="BA92" s="181"/>
      <c r="BB92" s="181"/>
      <c r="BC92" s="181"/>
      <c r="BD92" s="181"/>
      <c r="BE92" s="181"/>
      <c r="BF92" s="181"/>
      <c r="BG92" s="181"/>
      <c r="BH92" s="181"/>
      <c r="BI92" s="181"/>
      <c r="BJ92" s="181"/>
      <c r="BK92" s="181"/>
      <c r="BL92" s="181"/>
      <c r="BM92" s="181"/>
      <c r="BN92" s="181"/>
      <c r="BO92" s="181"/>
      <c r="BP92" s="181"/>
      <c r="BQ92" s="181"/>
      <c r="BR92" s="181"/>
      <c r="BS92" s="181"/>
      <c r="BT92" s="181"/>
      <c r="BU92" s="181"/>
    </row>
    <row r="93" spans="24:73">
      <c r="X93" s="181"/>
      <c r="Y93" s="181"/>
      <c r="Z93" s="181"/>
      <c r="AA93" s="181"/>
      <c r="AB93" s="181"/>
      <c r="AC93" s="181"/>
      <c r="AD93" s="181"/>
      <c r="AE93" s="181"/>
      <c r="AF93" s="181"/>
      <c r="AG93" s="181"/>
      <c r="AH93" s="181"/>
      <c r="AI93" s="181"/>
      <c r="AJ93" s="181"/>
      <c r="AK93" s="181"/>
      <c r="AL93" s="181"/>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1"/>
      <c r="BR93" s="181"/>
      <c r="BS93" s="181"/>
      <c r="BT93" s="181"/>
      <c r="BU93" s="181"/>
    </row>
    <row r="94" spans="24:73">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1"/>
      <c r="BR94" s="181"/>
      <c r="BS94" s="181"/>
      <c r="BT94" s="181"/>
      <c r="BU94" s="181"/>
    </row>
    <row r="95" spans="24:73">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1"/>
      <c r="BR95" s="181"/>
      <c r="BS95" s="181"/>
      <c r="BT95" s="181"/>
      <c r="BU95" s="181"/>
    </row>
    <row r="96" spans="24:73">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1"/>
      <c r="BR96" s="181"/>
      <c r="BS96" s="181"/>
      <c r="BT96" s="181"/>
      <c r="BU96" s="181"/>
    </row>
    <row r="97" spans="24:73">
      <c r="X97" s="181"/>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c r="BP97" s="181"/>
      <c r="BQ97" s="181"/>
      <c r="BR97" s="181"/>
      <c r="BS97" s="181"/>
      <c r="BT97" s="181"/>
      <c r="BU97" s="181"/>
    </row>
    <row r="98" spans="24:73">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c r="BK98" s="181"/>
      <c r="BL98" s="181"/>
      <c r="BM98" s="181"/>
      <c r="BN98" s="181"/>
      <c r="BO98" s="181"/>
      <c r="BP98" s="181"/>
      <c r="BQ98" s="181"/>
      <c r="BR98" s="181"/>
      <c r="BS98" s="181"/>
      <c r="BT98" s="181"/>
      <c r="BU98" s="181"/>
    </row>
    <row r="99" spans="24:73">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c r="AW99" s="181"/>
      <c r="AX99" s="181"/>
      <c r="AY99" s="181"/>
      <c r="AZ99" s="181"/>
      <c r="BA99" s="181"/>
      <c r="BB99" s="181"/>
      <c r="BC99" s="181"/>
      <c r="BD99" s="181"/>
      <c r="BE99" s="181"/>
      <c r="BF99" s="181"/>
      <c r="BG99" s="181"/>
      <c r="BH99" s="181"/>
      <c r="BI99" s="181"/>
      <c r="BJ99" s="181"/>
      <c r="BK99" s="181"/>
      <c r="BL99" s="181"/>
      <c r="BM99" s="181"/>
      <c r="BN99" s="181"/>
      <c r="BO99" s="181"/>
      <c r="BP99" s="181"/>
      <c r="BQ99" s="181"/>
      <c r="BR99" s="181"/>
      <c r="BS99" s="181"/>
      <c r="BT99" s="181"/>
      <c r="BU99" s="181"/>
    </row>
    <row r="100" spans="24:73">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1"/>
      <c r="BR100" s="181"/>
      <c r="BS100" s="181"/>
      <c r="BT100" s="181"/>
      <c r="BU100" s="181"/>
    </row>
    <row r="101" spans="24:73">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1"/>
      <c r="BR101" s="181"/>
      <c r="BS101" s="181"/>
      <c r="BT101" s="181"/>
      <c r="BU101" s="181"/>
    </row>
    <row r="102" spans="24:73">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181"/>
      <c r="BR102" s="181"/>
      <c r="BS102" s="181"/>
      <c r="BT102" s="181"/>
      <c r="BU102" s="181"/>
    </row>
    <row r="103" spans="24:73">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c r="BO103" s="181"/>
      <c r="BP103" s="181"/>
      <c r="BQ103" s="181"/>
      <c r="BR103" s="181"/>
      <c r="BS103" s="181"/>
      <c r="BT103" s="181"/>
      <c r="BU103" s="181"/>
    </row>
    <row r="104" spans="24:73">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c r="BK104" s="181"/>
      <c r="BL104" s="181"/>
      <c r="BM104" s="181"/>
      <c r="BN104" s="181"/>
      <c r="BO104" s="181"/>
      <c r="BP104" s="181"/>
      <c r="BQ104" s="181"/>
      <c r="BR104" s="181"/>
      <c r="BS104" s="181"/>
      <c r="BT104" s="181"/>
      <c r="BU104" s="181"/>
    </row>
    <row r="105" spans="24:73">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row>
    <row r="106" spans="24:73">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c r="BE106" s="181"/>
      <c r="BF106" s="181"/>
      <c r="BG106" s="181"/>
      <c r="BH106" s="181"/>
      <c r="BI106" s="181"/>
      <c r="BJ106" s="181"/>
      <c r="BK106" s="181"/>
      <c r="BL106" s="181"/>
      <c r="BM106" s="181"/>
      <c r="BN106" s="181"/>
      <c r="BO106" s="181"/>
      <c r="BP106" s="181"/>
      <c r="BQ106" s="181"/>
      <c r="BR106" s="181"/>
      <c r="BS106" s="181"/>
      <c r="BT106" s="181"/>
      <c r="BU106" s="181"/>
    </row>
    <row r="107" spans="24:73">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c r="AY107" s="181"/>
      <c r="AZ107" s="181"/>
      <c r="BA107" s="181"/>
      <c r="BB107" s="181"/>
      <c r="BC107" s="181"/>
      <c r="BD107" s="181"/>
      <c r="BE107" s="181"/>
      <c r="BF107" s="181"/>
      <c r="BG107" s="181"/>
      <c r="BH107" s="181"/>
      <c r="BI107" s="181"/>
      <c r="BJ107" s="181"/>
      <c r="BK107" s="181"/>
      <c r="BL107" s="181"/>
      <c r="BM107" s="181"/>
      <c r="BN107" s="181"/>
      <c r="BO107" s="181"/>
      <c r="BP107" s="181"/>
      <c r="BQ107" s="181"/>
      <c r="BR107" s="181"/>
      <c r="BS107" s="181"/>
      <c r="BT107" s="181"/>
      <c r="BU107" s="181"/>
    </row>
    <row r="108" spans="24:73">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c r="AW108" s="181"/>
      <c r="AX108" s="181"/>
      <c r="AY108" s="181"/>
      <c r="AZ108" s="181"/>
      <c r="BA108" s="181"/>
      <c r="BB108" s="181"/>
      <c r="BC108" s="181"/>
      <c r="BD108" s="181"/>
      <c r="BE108" s="181"/>
      <c r="BF108" s="181"/>
      <c r="BG108" s="181"/>
      <c r="BH108" s="181"/>
      <c r="BI108" s="181"/>
      <c r="BJ108" s="181"/>
      <c r="BK108" s="181"/>
      <c r="BL108" s="181"/>
      <c r="BM108" s="181"/>
      <c r="BN108" s="181"/>
      <c r="BO108" s="181"/>
      <c r="BP108" s="181"/>
      <c r="BQ108" s="181"/>
      <c r="BR108" s="181"/>
      <c r="BS108" s="181"/>
      <c r="BT108" s="181"/>
      <c r="BU108" s="181"/>
    </row>
    <row r="109" spans="24:73">
      <c r="X109" s="181"/>
      <c r="Y109" s="181"/>
      <c r="Z109" s="181"/>
      <c r="AA109" s="181"/>
      <c r="AB109" s="181"/>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c r="AW109" s="181"/>
      <c r="AX109" s="181"/>
      <c r="AY109" s="181"/>
      <c r="AZ109" s="181"/>
      <c r="BA109" s="181"/>
      <c r="BB109" s="181"/>
      <c r="BC109" s="181"/>
      <c r="BD109" s="181"/>
      <c r="BE109" s="181"/>
      <c r="BF109" s="181"/>
      <c r="BG109" s="181"/>
      <c r="BH109" s="181"/>
      <c r="BI109" s="181"/>
      <c r="BJ109" s="181"/>
      <c r="BK109" s="181"/>
      <c r="BL109" s="181"/>
      <c r="BM109" s="181"/>
      <c r="BN109" s="181"/>
      <c r="BO109" s="181"/>
      <c r="BP109" s="181"/>
      <c r="BQ109" s="181"/>
      <c r="BR109" s="181"/>
      <c r="BS109" s="181"/>
      <c r="BT109" s="181"/>
      <c r="BU109" s="181"/>
    </row>
    <row r="110" spans="24:73">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c r="AW110" s="181"/>
      <c r="AX110" s="181"/>
      <c r="AY110" s="181"/>
      <c r="AZ110" s="181"/>
      <c r="BA110" s="181"/>
      <c r="BB110" s="181"/>
      <c r="BC110" s="181"/>
      <c r="BD110" s="181"/>
      <c r="BE110" s="181"/>
      <c r="BF110" s="181"/>
      <c r="BG110" s="181"/>
      <c r="BH110" s="181"/>
      <c r="BI110" s="181"/>
      <c r="BJ110" s="181"/>
      <c r="BK110" s="181"/>
      <c r="BL110" s="181"/>
      <c r="BM110" s="181"/>
      <c r="BN110" s="181"/>
      <c r="BO110" s="181"/>
      <c r="BP110" s="181"/>
      <c r="BQ110" s="181"/>
      <c r="BR110" s="181"/>
      <c r="BS110" s="181"/>
      <c r="BT110" s="181"/>
      <c r="BU110" s="181"/>
    </row>
    <row r="111" spans="24:73">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81"/>
      <c r="BL111" s="181"/>
      <c r="BM111" s="181"/>
      <c r="BN111" s="181"/>
      <c r="BO111" s="181"/>
      <c r="BP111" s="181"/>
      <c r="BQ111" s="181"/>
      <c r="BR111" s="181"/>
      <c r="BS111" s="181"/>
      <c r="BT111" s="181"/>
      <c r="BU111" s="181"/>
    </row>
    <row r="112" spans="24:73">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c r="BK112" s="181"/>
      <c r="BL112" s="181"/>
      <c r="BM112" s="181"/>
      <c r="BN112" s="181"/>
      <c r="BO112" s="181"/>
      <c r="BP112" s="181"/>
      <c r="BQ112" s="181"/>
      <c r="BR112" s="181"/>
      <c r="BS112" s="181"/>
      <c r="BT112" s="181"/>
      <c r="BU112" s="181"/>
    </row>
    <row r="113" spans="24:73">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181"/>
      <c r="BS113" s="181"/>
      <c r="BT113" s="181"/>
      <c r="BU113" s="181"/>
    </row>
    <row r="114" spans="24:73">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1"/>
      <c r="BJ114" s="181"/>
      <c r="BK114" s="181"/>
      <c r="BL114" s="181"/>
      <c r="BM114" s="181"/>
      <c r="BN114" s="181"/>
      <c r="BO114" s="181"/>
      <c r="BP114" s="181"/>
      <c r="BQ114" s="181"/>
      <c r="BR114" s="181"/>
      <c r="BS114" s="181"/>
      <c r="BT114" s="181"/>
      <c r="BU114" s="181"/>
    </row>
    <row r="115" spans="24:73">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1"/>
      <c r="BR115" s="181"/>
      <c r="BS115" s="181"/>
      <c r="BT115" s="181"/>
      <c r="BU115" s="181"/>
    </row>
    <row r="116" spans="24:73">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181"/>
      <c r="BG116" s="181"/>
      <c r="BH116" s="181"/>
      <c r="BI116" s="181"/>
      <c r="BJ116" s="181"/>
      <c r="BK116" s="181"/>
      <c r="BL116" s="181"/>
      <c r="BM116" s="181"/>
      <c r="BN116" s="181"/>
      <c r="BO116" s="181"/>
      <c r="BP116" s="181"/>
      <c r="BQ116" s="181"/>
      <c r="BR116" s="181"/>
      <c r="BS116" s="181"/>
      <c r="BT116" s="181"/>
      <c r="BU116" s="181"/>
    </row>
    <row r="117" spans="24:73">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c r="AU117" s="181"/>
      <c r="AV117" s="181"/>
      <c r="AW117" s="181"/>
      <c r="AX117" s="181"/>
      <c r="AY117" s="181"/>
      <c r="AZ117" s="181"/>
      <c r="BA117" s="181"/>
      <c r="BB117" s="181"/>
      <c r="BC117" s="181"/>
      <c r="BD117" s="181"/>
      <c r="BE117" s="181"/>
      <c r="BF117" s="181"/>
      <c r="BG117" s="181"/>
      <c r="BH117" s="181"/>
      <c r="BI117" s="181"/>
      <c r="BJ117" s="181"/>
      <c r="BK117" s="181"/>
      <c r="BL117" s="181"/>
      <c r="BM117" s="181"/>
      <c r="BN117" s="181"/>
      <c r="BO117" s="181"/>
      <c r="BP117" s="181"/>
      <c r="BQ117" s="181"/>
      <c r="BR117" s="181"/>
      <c r="BS117" s="181"/>
      <c r="BT117" s="181"/>
      <c r="BU117" s="181"/>
    </row>
    <row r="118" spans="24:73">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181"/>
      <c r="BG118" s="181"/>
      <c r="BH118" s="181"/>
      <c r="BI118" s="181"/>
      <c r="BJ118" s="181"/>
      <c r="BK118" s="181"/>
      <c r="BL118" s="181"/>
      <c r="BM118" s="181"/>
      <c r="BN118" s="181"/>
      <c r="BO118" s="181"/>
      <c r="BP118" s="181"/>
      <c r="BQ118" s="181"/>
      <c r="BR118" s="181"/>
      <c r="BS118" s="181"/>
      <c r="BT118" s="181"/>
      <c r="BU118" s="181"/>
    </row>
    <row r="119" spans="24:73">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c r="BK119" s="181"/>
      <c r="BL119" s="181"/>
      <c r="BM119" s="181"/>
      <c r="BN119" s="181"/>
      <c r="BO119" s="181"/>
      <c r="BP119" s="181"/>
      <c r="BQ119" s="181"/>
      <c r="BR119" s="181"/>
      <c r="BS119" s="181"/>
      <c r="BT119" s="181"/>
      <c r="BU119" s="181"/>
    </row>
    <row r="120" spans="24:73">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81"/>
      <c r="AU120" s="181"/>
      <c r="AV120" s="181"/>
      <c r="AW120" s="181"/>
      <c r="AX120" s="181"/>
      <c r="AY120" s="181"/>
      <c r="AZ120" s="181"/>
      <c r="BA120" s="181"/>
      <c r="BB120" s="181"/>
      <c r="BC120" s="181"/>
      <c r="BD120" s="181"/>
      <c r="BE120" s="181"/>
      <c r="BF120" s="181"/>
      <c r="BG120" s="181"/>
      <c r="BH120" s="181"/>
      <c r="BI120" s="181"/>
      <c r="BJ120" s="181"/>
      <c r="BK120" s="181"/>
      <c r="BL120" s="181"/>
      <c r="BM120" s="181"/>
      <c r="BN120" s="181"/>
      <c r="BO120" s="181"/>
      <c r="BP120" s="181"/>
      <c r="BQ120" s="181"/>
      <c r="BR120" s="181"/>
      <c r="BS120" s="181"/>
      <c r="BT120" s="181"/>
      <c r="BU120" s="181"/>
    </row>
    <row r="121" spans="24:73">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R121" s="181"/>
      <c r="AS121" s="181"/>
      <c r="AT121" s="181"/>
      <c r="AU121" s="181"/>
      <c r="AV121" s="181"/>
      <c r="AW121" s="181"/>
      <c r="AX121" s="181"/>
      <c r="AY121" s="181"/>
      <c r="AZ121" s="181"/>
      <c r="BA121" s="181"/>
      <c r="BB121" s="181"/>
      <c r="BC121" s="181"/>
      <c r="BD121" s="181"/>
      <c r="BE121" s="181"/>
      <c r="BF121" s="181"/>
      <c r="BG121" s="181"/>
      <c r="BH121" s="181"/>
      <c r="BI121" s="181"/>
      <c r="BJ121" s="181"/>
      <c r="BK121" s="181"/>
      <c r="BL121" s="181"/>
      <c r="BM121" s="181"/>
      <c r="BN121" s="181"/>
      <c r="BO121" s="181"/>
      <c r="BP121" s="181"/>
      <c r="BQ121" s="181"/>
      <c r="BR121" s="181"/>
      <c r="BS121" s="181"/>
      <c r="BT121" s="181"/>
      <c r="BU121" s="181"/>
    </row>
    <row r="122" spans="24:73">
      <c r="X122" s="181"/>
      <c r="Y122" s="181"/>
      <c r="Z122" s="181"/>
      <c r="AA122" s="181"/>
      <c r="AB122" s="181"/>
      <c r="AC122" s="181"/>
      <c r="AD122" s="181"/>
      <c r="AE122" s="181"/>
      <c r="AF122" s="181"/>
      <c r="AG122" s="181"/>
      <c r="AH122" s="181"/>
      <c r="AI122" s="181"/>
      <c r="AJ122" s="181"/>
      <c r="AK122" s="181"/>
      <c r="AL122" s="181"/>
      <c r="AM122" s="181"/>
      <c r="AN122" s="181"/>
      <c r="AO122" s="181"/>
      <c r="AP122" s="181"/>
      <c r="AQ122" s="181"/>
      <c r="AR122" s="181"/>
      <c r="AS122" s="181"/>
      <c r="AT122" s="181"/>
      <c r="AU122" s="181"/>
      <c r="AV122" s="181"/>
      <c r="AW122" s="181"/>
      <c r="AX122" s="181"/>
      <c r="AY122" s="181"/>
      <c r="AZ122" s="181"/>
      <c r="BA122" s="181"/>
      <c r="BB122" s="181"/>
      <c r="BC122" s="181"/>
      <c r="BD122" s="181"/>
      <c r="BE122" s="181"/>
      <c r="BF122" s="181"/>
      <c r="BG122" s="181"/>
      <c r="BH122" s="181"/>
      <c r="BI122" s="181"/>
      <c r="BJ122" s="181"/>
      <c r="BK122" s="181"/>
      <c r="BL122" s="181"/>
      <c r="BM122" s="181"/>
      <c r="BN122" s="181"/>
      <c r="BO122" s="181"/>
      <c r="BP122" s="181"/>
      <c r="BQ122" s="181"/>
      <c r="BR122" s="181"/>
      <c r="BS122" s="181"/>
      <c r="BT122" s="181"/>
      <c r="BU122" s="181"/>
    </row>
    <row r="123" spans="24:73">
      <c r="X123" s="181"/>
      <c r="Y123" s="181"/>
      <c r="Z123" s="181"/>
      <c r="AA123" s="181"/>
      <c r="AB123" s="181"/>
      <c r="AC123" s="181"/>
      <c r="AD123" s="181"/>
      <c r="AE123" s="181"/>
      <c r="AF123" s="181"/>
      <c r="AG123" s="181"/>
      <c r="AH123" s="181"/>
      <c r="AI123" s="181"/>
      <c r="AJ123" s="181"/>
      <c r="AK123" s="181"/>
      <c r="AL123" s="181"/>
      <c r="AM123" s="181"/>
      <c r="AN123" s="181"/>
      <c r="AO123" s="181"/>
      <c r="AP123" s="181"/>
      <c r="AQ123" s="181"/>
      <c r="AR123" s="181"/>
      <c r="AS123" s="181"/>
      <c r="AT123" s="181"/>
      <c r="AU123" s="181"/>
      <c r="AV123" s="181"/>
      <c r="AW123" s="181"/>
      <c r="AX123" s="181"/>
      <c r="AY123" s="181"/>
      <c r="AZ123" s="181"/>
      <c r="BA123" s="181"/>
      <c r="BB123" s="181"/>
      <c r="BC123" s="181"/>
      <c r="BD123" s="181"/>
      <c r="BE123" s="181"/>
      <c r="BF123" s="181"/>
      <c r="BG123" s="181"/>
      <c r="BH123" s="181"/>
      <c r="BI123" s="181"/>
      <c r="BJ123" s="181"/>
      <c r="BK123" s="181"/>
      <c r="BL123" s="181"/>
      <c r="BM123" s="181"/>
      <c r="BN123" s="181"/>
      <c r="BO123" s="181"/>
      <c r="BP123" s="181"/>
      <c r="BQ123" s="181"/>
      <c r="BR123" s="181"/>
      <c r="BS123" s="181"/>
      <c r="BT123" s="181"/>
      <c r="BU123" s="181"/>
    </row>
    <row r="124" spans="24:73">
      <c r="X124" s="181"/>
      <c r="Y124" s="181"/>
      <c r="Z124" s="181"/>
      <c r="AA124" s="181"/>
      <c r="AB124" s="181"/>
      <c r="AC124" s="181"/>
      <c r="AD124" s="181"/>
      <c r="AE124" s="181"/>
      <c r="AF124" s="181"/>
      <c r="AG124" s="181"/>
      <c r="AH124" s="181"/>
      <c r="AI124" s="181"/>
      <c r="AJ124" s="181"/>
      <c r="AK124" s="181"/>
      <c r="AL124" s="181"/>
      <c r="AM124" s="181"/>
      <c r="AN124" s="181"/>
      <c r="AO124" s="181"/>
      <c r="AP124" s="181"/>
      <c r="AQ124" s="181"/>
      <c r="AR124" s="181"/>
      <c r="AS124" s="181"/>
      <c r="AT124" s="181"/>
      <c r="AU124" s="181"/>
      <c r="AV124" s="181"/>
      <c r="AW124" s="181"/>
      <c r="AX124" s="181"/>
      <c r="AY124" s="181"/>
      <c r="AZ124" s="181"/>
      <c r="BA124" s="181"/>
      <c r="BB124" s="181"/>
      <c r="BC124" s="181"/>
      <c r="BD124" s="181"/>
      <c r="BE124" s="181"/>
      <c r="BF124" s="181"/>
      <c r="BG124" s="181"/>
      <c r="BH124" s="181"/>
      <c r="BI124" s="181"/>
      <c r="BJ124" s="181"/>
      <c r="BK124" s="181"/>
      <c r="BL124" s="181"/>
      <c r="BM124" s="181"/>
      <c r="BN124" s="181"/>
      <c r="BO124" s="181"/>
      <c r="BP124" s="181"/>
      <c r="BQ124" s="181"/>
      <c r="BR124" s="181"/>
      <c r="BS124" s="181"/>
      <c r="BT124" s="181"/>
      <c r="BU124" s="181"/>
    </row>
    <row r="125" spans="24:73">
      <c r="X125" s="181"/>
      <c r="Y125" s="181"/>
      <c r="Z125" s="181"/>
      <c r="AA125" s="181"/>
      <c r="AB125" s="181"/>
      <c r="AC125" s="181"/>
      <c r="AD125" s="181"/>
      <c r="AE125" s="181"/>
      <c r="AF125" s="181"/>
      <c r="AG125" s="181"/>
      <c r="AH125" s="181"/>
      <c r="AI125" s="181"/>
      <c r="AJ125" s="181"/>
      <c r="AK125" s="181"/>
      <c r="AL125" s="181"/>
      <c r="AM125" s="181"/>
      <c r="AN125" s="181"/>
      <c r="AO125" s="181"/>
      <c r="AP125" s="181"/>
      <c r="AQ125" s="181"/>
      <c r="AR125" s="181"/>
      <c r="AS125" s="181"/>
      <c r="AT125" s="181"/>
      <c r="AU125" s="181"/>
      <c r="AV125" s="181"/>
      <c r="AW125" s="181"/>
      <c r="AX125" s="181"/>
      <c r="AY125" s="181"/>
      <c r="AZ125" s="181"/>
      <c r="BA125" s="181"/>
      <c r="BB125" s="181"/>
      <c r="BC125" s="181"/>
      <c r="BD125" s="181"/>
      <c r="BE125" s="181"/>
      <c r="BF125" s="181"/>
      <c r="BG125" s="181"/>
      <c r="BH125" s="181"/>
      <c r="BI125" s="181"/>
      <c r="BJ125" s="181"/>
      <c r="BK125" s="181"/>
      <c r="BL125" s="181"/>
      <c r="BM125" s="181"/>
      <c r="BN125" s="181"/>
      <c r="BO125" s="181"/>
      <c r="BP125" s="181"/>
      <c r="BQ125" s="181"/>
      <c r="BR125" s="181"/>
      <c r="BS125" s="181"/>
      <c r="BT125" s="181"/>
      <c r="BU125" s="181"/>
    </row>
    <row r="126" spans="24:73">
      <c r="X126" s="181"/>
      <c r="Y126" s="181"/>
      <c r="Z126" s="181"/>
      <c r="AA126" s="181"/>
      <c r="AB126" s="181"/>
      <c r="AC126" s="181"/>
      <c r="AD126" s="181"/>
      <c r="AE126" s="181"/>
      <c r="AF126" s="181"/>
      <c r="AG126" s="181"/>
      <c r="AH126" s="181"/>
      <c r="AI126" s="181"/>
      <c r="AJ126" s="181"/>
      <c r="AK126" s="181"/>
      <c r="AL126" s="181"/>
      <c r="AM126" s="181"/>
      <c r="AN126" s="181"/>
      <c r="AO126" s="181"/>
      <c r="AP126" s="181"/>
      <c r="AQ126" s="181"/>
      <c r="AR126" s="181"/>
      <c r="AS126" s="181"/>
      <c r="AT126" s="181"/>
      <c r="AU126" s="181"/>
      <c r="AV126" s="181"/>
      <c r="AW126" s="181"/>
      <c r="AX126" s="181"/>
      <c r="AY126" s="181"/>
      <c r="AZ126" s="181"/>
      <c r="BA126" s="181"/>
      <c r="BB126" s="181"/>
      <c r="BC126" s="181"/>
      <c r="BD126" s="181"/>
      <c r="BE126" s="181"/>
      <c r="BF126" s="181"/>
      <c r="BG126" s="181"/>
      <c r="BH126" s="181"/>
      <c r="BI126" s="181"/>
      <c r="BJ126" s="181"/>
      <c r="BK126" s="181"/>
      <c r="BL126" s="181"/>
      <c r="BM126" s="181"/>
      <c r="BN126" s="181"/>
      <c r="BO126" s="181"/>
      <c r="BP126" s="181"/>
      <c r="BQ126" s="181"/>
      <c r="BR126" s="181"/>
      <c r="BS126" s="181"/>
      <c r="BT126" s="181"/>
      <c r="BU126" s="181"/>
    </row>
    <row r="127" spans="24:73">
      <c r="X127" s="181"/>
      <c r="Y127" s="181"/>
      <c r="Z127" s="181"/>
      <c r="AA127" s="181"/>
      <c r="AB127" s="181"/>
      <c r="AC127" s="181"/>
      <c r="AD127" s="181"/>
      <c r="AE127" s="181"/>
      <c r="AF127" s="181"/>
      <c r="AG127" s="181"/>
      <c r="AH127" s="181"/>
      <c r="AI127" s="181"/>
      <c r="AJ127" s="181"/>
      <c r="AK127" s="181"/>
      <c r="AL127" s="181"/>
      <c r="AM127" s="181"/>
      <c r="AN127" s="181"/>
      <c r="AO127" s="181"/>
      <c r="AP127" s="181"/>
      <c r="AQ127" s="181"/>
      <c r="AR127" s="181"/>
      <c r="AS127" s="181"/>
      <c r="AT127" s="181"/>
      <c r="AU127" s="181"/>
      <c r="AV127" s="181"/>
      <c r="AW127" s="181"/>
      <c r="AX127" s="181"/>
      <c r="AY127" s="181"/>
      <c r="AZ127" s="181"/>
      <c r="BA127" s="181"/>
      <c r="BB127" s="181"/>
      <c r="BC127" s="181"/>
      <c r="BD127" s="181"/>
      <c r="BE127" s="181"/>
      <c r="BF127" s="181"/>
      <c r="BG127" s="181"/>
      <c r="BH127" s="181"/>
      <c r="BI127" s="181"/>
      <c r="BJ127" s="181"/>
      <c r="BK127" s="181"/>
      <c r="BL127" s="181"/>
      <c r="BM127" s="181"/>
      <c r="BN127" s="181"/>
      <c r="BO127" s="181"/>
      <c r="BP127" s="181"/>
      <c r="BQ127" s="181"/>
      <c r="BR127" s="181"/>
      <c r="BS127" s="181"/>
      <c r="BT127" s="181"/>
      <c r="BU127" s="181"/>
    </row>
    <row r="128" spans="24:73">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1"/>
      <c r="BF128" s="181"/>
      <c r="BG128" s="181"/>
      <c r="BH128" s="181"/>
      <c r="BI128" s="181"/>
      <c r="BJ128" s="181"/>
      <c r="BK128" s="181"/>
      <c r="BL128" s="181"/>
      <c r="BM128" s="181"/>
      <c r="BN128" s="181"/>
      <c r="BO128" s="181"/>
      <c r="BP128" s="181"/>
      <c r="BQ128" s="181"/>
      <c r="BR128" s="181"/>
      <c r="BS128" s="181"/>
      <c r="BT128" s="181"/>
      <c r="BU128" s="181"/>
    </row>
    <row r="129" spans="24:73">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c r="BK129" s="181"/>
      <c r="BL129" s="181"/>
      <c r="BM129" s="181"/>
      <c r="BN129" s="181"/>
      <c r="BO129" s="181"/>
      <c r="BP129" s="181"/>
      <c r="BQ129" s="181"/>
      <c r="BR129" s="181"/>
      <c r="BS129" s="181"/>
      <c r="BT129" s="181"/>
      <c r="BU129" s="181"/>
    </row>
    <row r="130" spans="24:73">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c r="AW130" s="181"/>
      <c r="AX130" s="181"/>
      <c r="AY130" s="181"/>
      <c r="AZ130" s="181"/>
      <c r="BA130" s="181"/>
      <c r="BB130" s="181"/>
      <c r="BC130" s="181"/>
      <c r="BD130" s="181"/>
      <c r="BE130" s="181"/>
      <c r="BF130" s="181"/>
      <c r="BG130" s="181"/>
      <c r="BH130" s="181"/>
      <c r="BI130" s="181"/>
      <c r="BJ130" s="181"/>
      <c r="BK130" s="181"/>
      <c r="BL130" s="181"/>
      <c r="BM130" s="181"/>
      <c r="BN130" s="181"/>
      <c r="BO130" s="181"/>
      <c r="BP130" s="181"/>
      <c r="BQ130" s="181"/>
      <c r="BR130" s="181"/>
      <c r="BS130" s="181"/>
      <c r="BT130" s="181"/>
      <c r="BU130" s="181"/>
    </row>
    <row r="131" spans="24:73">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c r="AW131" s="181"/>
      <c r="AX131" s="181"/>
      <c r="AY131" s="181"/>
      <c r="AZ131" s="181"/>
      <c r="BA131" s="181"/>
      <c r="BB131" s="181"/>
      <c r="BC131" s="181"/>
      <c r="BD131" s="181"/>
      <c r="BE131" s="181"/>
      <c r="BF131" s="181"/>
      <c r="BG131" s="181"/>
      <c r="BH131" s="181"/>
      <c r="BI131" s="181"/>
      <c r="BJ131" s="181"/>
      <c r="BK131" s="181"/>
      <c r="BL131" s="181"/>
      <c r="BM131" s="181"/>
      <c r="BN131" s="181"/>
      <c r="BO131" s="181"/>
      <c r="BP131" s="181"/>
      <c r="BQ131" s="181"/>
      <c r="BR131" s="181"/>
      <c r="BS131" s="181"/>
      <c r="BT131" s="181"/>
      <c r="BU131" s="181"/>
    </row>
    <row r="132" spans="24:73">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181"/>
      <c r="BH132" s="181"/>
      <c r="BI132" s="181"/>
      <c r="BJ132" s="181"/>
      <c r="BK132" s="181"/>
      <c r="BL132" s="181"/>
      <c r="BM132" s="181"/>
      <c r="BN132" s="181"/>
      <c r="BO132" s="181"/>
      <c r="BP132" s="181"/>
      <c r="BQ132" s="181"/>
      <c r="BR132" s="181"/>
      <c r="BS132" s="181"/>
      <c r="BT132" s="181"/>
      <c r="BU132" s="181"/>
    </row>
    <row r="133" spans="24:73">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c r="AW133" s="181"/>
      <c r="AX133" s="181"/>
      <c r="AY133" s="181"/>
      <c r="AZ133" s="181"/>
      <c r="BA133" s="181"/>
      <c r="BB133" s="181"/>
      <c r="BC133" s="181"/>
      <c r="BD133" s="181"/>
      <c r="BE133" s="181"/>
      <c r="BF133" s="181"/>
      <c r="BG133" s="181"/>
      <c r="BH133" s="181"/>
      <c r="BI133" s="181"/>
      <c r="BJ133" s="181"/>
      <c r="BK133" s="181"/>
      <c r="BL133" s="181"/>
      <c r="BM133" s="181"/>
      <c r="BN133" s="181"/>
      <c r="BO133" s="181"/>
      <c r="BP133" s="181"/>
      <c r="BQ133" s="181"/>
      <c r="BR133" s="181"/>
      <c r="BS133" s="181"/>
      <c r="BT133" s="181"/>
      <c r="BU133" s="181"/>
    </row>
    <row r="134" spans="24:73">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c r="BK134" s="181"/>
      <c r="BL134" s="181"/>
      <c r="BM134" s="181"/>
      <c r="BN134" s="181"/>
      <c r="BO134" s="181"/>
      <c r="BP134" s="181"/>
      <c r="BQ134" s="181"/>
      <c r="BR134" s="181"/>
      <c r="BS134" s="181"/>
      <c r="BT134" s="181"/>
      <c r="BU134" s="181"/>
    </row>
    <row r="135" spans="24:73">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1"/>
      <c r="AZ135" s="181"/>
      <c r="BA135" s="181"/>
      <c r="BB135" s="181"/>
      <c r="BC135" s="181"/>
      <c r="BD135" s="181"/>
      <c r="BE135" s="181"/>
      <c r="BF135" s="181"/>
      <c r="BG135" s="181"/>
      <c r="BH135" s="181"/>
      <c r="BI135" s="181"/>
      <c r="BJ135" s="181"/>
      <c r="BK135" s="181"/>
      <c r="BL135" s="181"/>
      <c r="BM135" s="181"/>
      <c r="BN135" s="181"/>
      <c r="BO135" s="181"/>
      <c r="BP135" s="181"/>
      <c r="BQ135" s="181"/>
      <c r="BR135" s="181"/>
      <c r="BS135" s="181"/>
      <c r="BT135" s="181"/>
      <c r="BU135" s="181"/>
    </row>
    <row r="136" spans="24:73">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c r="AU136" s="181"/>
      <c r="AV136" s="181"/>
      <c r="AW136" s="181"/>
      <c r="AX136" s="181"/>
      <c r="AY136" s="181"/>
      <c r="AZ136" s="181"/>
      <c r="BA136" s="181"/>
      <c r="BB136" s="181"/>
      <c r="BC136" s="181"/>
      <c r="BD136" s="181"/>
      <c r="BE136" s="181"/>
      <c r="BF136" s="181"/>
      <c r="BG136" s="181"/>
      <c r="BH136" s="181"/>
      <c r="BI136" s="181"/>
      <c r="BJ136" s="181"/>
      <c r="BK136" s="181"/>
      <c r="BL136" s="181"/>
      <c r="BM136" s="181"/>
      <c r="BN136" s="181"/>
      <c r="BO136" s="181"/>
      <c r="BP136" s="181"/>
      <c r="BQ136" s="181"/>
      <c r="BR136" s="181"/>
      <c r="BS136" s="181"/>
      <c r="BT136" s="181"/>
      <c r="BU136" s="181"/>
    </row>
    <row r="137" spans="24:73">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c r="AW137" s="181"/>
      <c r="AX137" s="181"/>
      <c r="AY137" s="181"/>
      <c r="AZ137" s="181"/>
      <c r="BA137" s="181"/>
      <c r="BB137" s="181"/>
      <c r="BC137" s="181"/>
      <c r="BD137" s="181"/>
      <c r="BE137" s="181"/>
      <c r="BF137" s="181"/>
      <c r="BG137" s="181"/>
      <c r="BH137" s="181"/>
      <c r="BI137" s="181"/>
      <c r="BJ137" s="181"/>
      <c r="BK137" s="181"/>
      <c r="BL137" s="181"/>
      <c r="BM137" s="181"/>
      <c r="BN137" s="181"/>
      <c r="BO137" s="181"/>
      <c r="BP137" s="181"/>
      <c r="BQ137" s="181"/>
      <c r="BR137" s="181"/>
      <c r="BS137" s="181"/>
      <c r="BT137" s="181"/>
      <c r="BU137" s="181"/>
    </row>
    <row r="138" spans="24:73">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c r="AW138" s="181"/>
      <c r="AX138" s="181"/>
      <c r="AY138" s="181"/>
      <c r="AZ138" s="181"/>
      <c r="BA138" s="181"/>
      <c r="BB138" s="181"/>
      <c r="BC138" s="181"/>
      <c r="BD138" s="181"/>
      <c r="BE138" s="181"/>
      <c r="BF138" s="181"/>
      <c r="BG138" s="181"/>
      <c r="BH138" s="181"/>
      <c r="BI138" s="181"/>
      <c r="BJ138" s="181"/>
      <c r="BK138" s="181"/>
      <c r="BL138" s="181"/>
      <c r="BM138" s="181"/>
      <c r="BN138" s="181"/>
      <c r="BO138" s="181"/>
      <c r="BP138" s="181"/>
      <c r="BQ138" s="181"/>
      <c r="BR138" s="181"/>
      <c r="BS138" s="181"/>
      <c r="BT138" s="181"/>
      <c r="BU138" s="181"/>
    </row>
    <row r="139" spans="24:73">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c r="BK139" s="181"/>
      <c r="BL139" s="181"/>
      <c r="BM139" s="181"/>
      <c r="BN139" s="181"/>
      <c r="BO139" s="181"/>
      <c r="BP139" s="181"/>
      <c r="BQ139" s="181"/>
      <c r="BR139" s="181"/>
      <c r="BS139" s="181"/>
      <c r="BT139" s="181"/>
      <c r="BU139" s="181"/>
    </row>
    <row r="140" spans="24:73">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c r="AW140" s="181"/>
      <c r="AX140" s="181"/>
      <c r="AY140" s="181"/>
      <c r="AZ140" s="181"/>
      <c r="BA140" s="181"/>
      <c r="BB140" s="181"/>
      <c r="BC140" s="181"/>
      <c r="BD140" s="181"/>
      <c r="BE140" s="181"/>
      <c r="BF140" s="181"/>
      <c r="BG140" s="181"/>
      <c r="BH140" s="181"/>
      <c r="BI140" s="181"/>
      <c r="BJ140" s="181"/>
      <c r="BK140" s="181"/>
      <c r="BL140" s="181"/>
      <c r="BM140" s="181"/>
      <c r="BN140" s="181"/>
      <c r="BO140" s="181"/>
      <c r="BP140" s="181"/>
      <c r="BQ140" s="181"/>
      <c r="BR140" s="181"/>
      <c r="BS140" s="181"/>
      <c r="BT140" s="181"/>
      <c r="BU140" s="181"/>
    </row>
    <row r="141" spans="24:73">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R141" s="181"/>
      <c r="AS141" s="181"/>
      <c r="AT141" s="181"/>
      <c r="AU141" s="181"/>
      <c r="AV141" s="181"/>
      <c r="AW141" s="181"/>
      <c r="AX141" s="181"/>
      <c r="AY141" s="181"/>
      <c r="AZ141" s="181"/>
      <c r="BA141" s="181"/>
      <c r="BB141" s="181"/>
      <c r="BC141" s="181"/>
      <c r="BD141" s="181"/>
      <c r="BE141" s="181"/>
      <c r="BF141" s="181"/>
      <c r="BG141" s="181"/>
      <c r="BH141" s="181"/>
      <c r="BI141" s="181"/>
      <c r="BJ141" s="181"/>
      <c r="BK141" s="181"/>
      <c r="BL141" s="181"/>
      <c r="BM141" s="181"/>
      <c r="BN141" s="181"/>
      <c r="BO141" s="181"/>
      <c r="BP141" s="181"/>
      <c r="BQ141" s="181"/>
      <c r="BR141" s="181"/>
      <c r="BS141" s="181"/>
      <c r="BT141" s="181"/>
      <c r="BU141" s="181"/>
    </row>
    <row r="142" spans="24:73">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c r="AW142" s="181"/>
      <c r="AX142" s="181"/>
      <c r="AY142" s="181"/>
      <c r="AZ142" s="181"/>
      <c r="BA142" s="181"/>
      <c r="BB142" s="181"/>
      <c r="BC142" s="181"/>
      <c r="BD142" s="181"/>
      <c r="BE142" s="181"/>
      <c r="BF142" s="181"/>
      <c r="BG142" s="181"/>
      <c r="BH142" s="181"/>
      <c r="BI142" s="181"/>
      <c r="BJ142" s="181"/>
      <c r="BK142" s="181"/>
      <c r="BL142" s="181"/>
      <c r="BM142" s="181"/>
      <c r="BN142" s="181"/>
      <c r="BO142" s="181"/>
      <c r="BP142" s="181"/>
      <c r="BQ142" s="181"/>
      <c r="BR142" s="181"/>
      <c r="BS142" s="181"/>
      <c r="BT142" s="181"/>
      <c r="BU142" s="181"/>
    </row>
    <row r="143" spans="24:73">
      <c r="X143" s="181"/>
      <c r="Y143" s="181"/>
      <c r="Z143" s="181"/>
      <c r="AA143" s="181"/>
      <c r="AB143" s="181"/>
      <c r="AC143" s="181"/>
      <c r="AD143" s="181"/>
      <c r="AE143" s="181"/>
      <c r="AF143" s="181"/>
      <c r="AG143" s="181"/>
      <c r="AH143" s="181"/>
      <c r="AI143" s="181"/>
      <c r="AJ143" s="181"/>
      <c r="AK143" s="181"/>
      <c r="AL143" s="181"/>
      <c r="AM143" s="181"/>
      <c r="AN143" s="181"/>
      <c r="AO143" s="181"/>
      <c r="AP143" s="181"/>
      <c r="AQ143" s="181"/>
      <c r="AR143" s="181"/>
      <c r="AS143" s="181"/>
      <c r="AT143" s="181"/>
      <c r="AU143" s="181"/>
      <c r="AV143" s="181"/>
      <c r="AW143" s="181"/>
      <c r="AX143" s="181"/>
      <c r="AY143" s="181"/>
      <c r="AZ143" s="181"/>
      <c r="BA143" s="181"/>
      <c r="BB143" s="181"/>
      <c r="BC143" s="181"/>
      <c r="BD143" s="181"/>
      <c r="BE143" s="181"/>
      <c r="BF143" s="181"/>
      <c r="BG143" s="181"/>
      <c r="BH143" s="181"/>
      <c r="BI143" s="181"/>
      <c r="BJ143" s="181"/>
      <c r="BK143" s="181"/>
      <c r="BL143" s="181"/>
      <c r="BM143" s="181"/>
      <c r="BN143" s="181"/>
      <c r="BO143" s="181"/>
      <c r="BP143" s="181"/>
      <c r="BQ143" s="181"/>
      <c r="BR143" s="181"/>
      <c r="BS143" s="181"/>
      <c r="BT143" s="181"/>
      <c r="BU143" s="181"/>
    </row>
    <row r="144" spans="24:73">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1"/>
      <c r="AS144" s="181"/>
      <c r="AT144" s="181"/>
      <c r="AU144" s="181"/>
      <c r="AV144" s="181"/>
      <c r="AW144" s="181"/>
      <c r="AX144" s="181"/>
      <c r="AY144" s="181"/>
      <c r="AZ144" s="181"/>
      <c r="BA144" s="181"/>
      <c r="BB144" s="181"/>
      <c r="BC144" s="181"/>
      <c r="BD144" s="181"/>
      <c r="BE144" s="181"/>
      <c r="BF144" s="181"/>
      <c r="BG144" s="181"/>
      <c r="BH144" s="181"/>
      <c r="BI144" s="181"/>
      <c r="BJ144" s="181"/>
      <c r="BK144" s="181"/>
      <c r="BL144" s="181"/>
      <c r="BM144" s="181"/>
      <c r="BN144" s="181"/>
      <c r="BO144" s="181"/>
      <c r="BP144" s="181"/>
      <c r="BQ144" s="181"/>
      <c r="BR144" s="181"/>
      <c r="BS144" s="181"/>
      <c r="BT144" s="181"/>
      <c r="BU144" s="181"/>
    </row>
    <row r="145" spans="24:73">
      <c r="X145" s="181"/>
      <c r="Y145" s="181"/>
      <c r="Z145" s="181"/>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c r="AW145" s="181"/>
      <c r="AX145" s="181"/>
      <c r="AY145" s="181"/>
      <c r="AZ145" s="181"/>
      <c r="BA145" s="181"/>
      <c r="BB145" s="181"/>
      <c r="BC145" s="181"/>
      <c r="BD145" s="181"/>
      <c r="BE145" s="181"/>
      <c r="BF145" s="181"/>
      <c r="BG145" s="181"/>
      <c r="BH145" s="181"/>
      <c r="BI145" s="181"/>
      <c r="BJ145" s="181"/>
      <c r="BK145" s="181"/>
      <c r="BL145" s="181"/>
      <c r="BM145" s="181"/>
      <c r="BN145" s="181"/>
      <c r="BO145" s="181"/>
      <c r="BP145" s="181"/>
      <c r="BQ145" s="181"/>
      <c r="BR145" s="181"/>
      <c r="BS145" s="181"/>
      <c r="BT145" s="181"/>
      <c r="BU145" s="181"/>
    </row>
    <row r="146" spans="24:73">
      <c r="X146" s="181"/>
      <c r="Y146" s="181"/>
      <c r="Z146" s="181"/>
      <c r="AA146" s="181"/>
      <c r="AB146" s="181"/>
      <c r="AC146" s="181"/>
      <c r="AD146" s="181"/>
      <c r="AE146" s="181"/>
      <c r="AF146" s="181"/>
      <c r="AG146" s="181"/>
      <c r="AH146" s="181"/>
      <c r="AI146" s="181"/>
      <c r="AJ146" s="181"/>
      <c r="AK146" s="181"/>
      <c r="AL146" s="181"/>
      <c r="AM146" s="181"/>
      <c r="AN146" s="181"/>
      <c r="AO146" s="181"/>
      <c r="AP146" s="181"/>
      <c r="AQ146" s="181"/>
      <c r="AR146" s="181"/>
      <c r="AS146" s="181"/>
      <c r="AT146" s="181"/>
      <c r="AU146" s="181"/>
      <c r="AV146" s="181"/>
      <c r="AW146" s="181"/>
      <c r="AX146" s="181"/>
      <c r="AY146" s="181"/>
      <c r="AZ146" s="181"/>
      <c r="BA146" s="181"/>
      <c r="BB146" s="181"/>
      <c r="BC146" s="181"/>
      <c r="BD146" s="181"/>
      <c r="BE146" s="181"/>
      <c r="BF146" s="181"/>
      <c r="BG146" s="181"/>
      <c r="BH146" s="181"/>
      <c r="BI146" s="181"/>
      <c r="BJ146" s="181"/>
      <c r="BK146" s="181"/>
      <c r="BL146" s="181"/>
      <c r="BM146" s="181"/>
      <c r="BN146" s="181"/>
      <c r="BO146" s="181"/>
      <c r="BP146" s="181"/>
      <c r="BQ146" s="181"/>
      <c r="BR146" s="181"/>
      <c r="BS146" s="181"/>
      <c r="BT146" s="181"/>
      <c r="BU146" s="181"/>
    </row>
    <row r="147" spans="24:73">
      <c r="X147" s="181"/>
      <c r="Y147" s="181"/>
      <c r="Z147" s="181"/>
      <c r="AA147" s="181"/>
      <c r="AB147" s="181"/>
      <c r="AC147" s="181"/>
      <c r="AD147" s="181"/>
      <c r="AE147" s="181"/>
      <c r="AF147" s="181"/>
      <c r="AG147" s="181"/>
      <c r="AH147" s="181"/>
      <c r="AI147" s="181"/>
      <c r="AJ147" s="181"/>
      <c r="AK147" s="181"/>
      <c r="AL147" s="181"/>
      <c r="AM147" s="181"/>
      <c r="AN147" s="181"/>
      <c r="AO147" s="181"/>
      <c r="AP147" s="181"/>
      <c r="AQ147" s="181"/>
      <c r="AR147" s="181"/>
      <c r="AS147" s="181"/>
      <c r="AT147" s="181"/>
      <c r="AU147" s="181"/>
      <c r="AV147" s="181"/>
      <c r="AW147" s="181"/>
      <c r="AX147" s="181"/>
      <c r="AY147" s="181"/>
      <c r="AZ147" s="181"/>
      <c r="BA147" s="181"/>
      <c r="BB147" s="181"/>
      <c r="BC147" s="181"/>
      <c r="BD147" s="181"/>
      <c r="BE147" s="181"/>
      <c r="BF147" s="181"/>
      <c r="BG147" s="181"/>
      <c r="BH147" s="181"/>
      <c r="BI147" s="181"/>
      <c r="BJ147" s="181"/>
      <c r="BK147" s="181"/>
      <c r="BL147" s="181"/>
      <c r="BM147" s="181"/>
      <c r="BN147" s="181"/>
      <c r="BO147" s="181"/>
      <c r="BP147" s="181"/>
      <c r="BQ147" s="181"/>
      <c r="BR147" s="181"/>
      <c r="BS147" s="181"/>
      <c r="BT147" s="181"/>
      <c r="BU147" s="181"/>
    </row>
    <row r="148" spans="24:73">
      <c r="X148" s="181"/>
      <c r="Y148" s="181"/>
      <c r="Z148" s="181"/>
      <c r="AA148" s="181"/>
      <c r="AB148" s="181"/>
      <c r="AC148" s="181"/>
      <c r="AD148" s="181"/>
      <c r="AE148" s="181"/>
      <c r="AF148" s="181"/>
      <c r="AG148" s="181"/>
      <c r="AH148" s="181"/>
      <c r="AI148" s="181"/>
      <c r="AJ148" s="181"/>
      <c r="AK148" s="181"/>
      <c r="AL148" s="181"/>
      <c r="AM148" s="181"/>
      <c r="AN148" s="181"/>
      <c r="AO148" s="181"/>
      <c r="AP148" s="181"/>
      <c r="AQ148" s="181"/>
      <c r="AR148" s="181"/>
      <c r="AS148" s="181"/>
      <c r="AT148" s="181"/>
      <c r="AU148" s="181"/>
      <c r="AV148" s="181"/>
      <c r="AW148" s="181"/>
      <c r="AX148" s="181"/>
      <c r="AY148" s="181"/>
      <c r="AZ148" s="181"/>
      <c r="BA148" s="181"/>
      <c r="BB148" s="181"/>
      <c r="BC148" s="181"/>
      <c r="BD148" s="181"/>
      <c r="BE148" s="181"/>
      <c r="BF148" s="181"/>
      <c r="BG148" s="181"/>
      <c r="BH148" s="181"/>
      <c r="BI148" s="181"/>
      <c r="BJ148" s="181"/>
      <c r="BK148" s="181"/>
      <c r="BL148" s="181"/>
      <c r="BM148" s="181"/>
      <c r="BN148" s="181"/>
      <c r="BO148" s="181"/>
      <c r="BP148" s="181"/>
      <c r="BQ148" s="181"/>
      <c r="BR148" s="181"/>
      <c r="BS148" s="181"/>
      <c r="BT148" s="181"/>
      <c r="BU148" s="181"/>
    </row>
    <row r="149" spans="24:73">
      <c r="X149" s="18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c r="AT149" s="181"/>
      <c r="AU149" s="181"/>
      <c r="AV149" s="181"/>
      <c r="AW149" s="181"/>
      <c r="AX149" s="181"/>
      <c r="AY149" s="181"/>
      <c r="AZ149" s="181"/>
      <c r="BA149" s="181"/>
      <c r="BB149" s="181"/>
      <c r="BC149" s="181"/>
      <c r="BD149" s="181"/>
      <c r="BE149" s="181"/>
      <c r="BF149" s="181"/>
      <c r="BG149" s="181"/>
      <c r="BH149" s="181"/>
      <c r="BI149" s="181"/>
      <c r="BJ149" s="181"/>
      <c r="BK149" s="181"/>
      <c r="BL149" s="181"/>
      <c r="BM149" s="181"/>
      <c r="BN149" s="181"/>
      <c r="BO149" s="181"/>
      <c r="BP149" s="181"/>
      <c r="BQ149" s="181"/>
      <c r="BR149" s="181"/>
      <c r="BS149" s="181"/>
      <c r="BT149" s="181"/>
      <c r="BU149" s="181"/>
    </row>
    <row r="150" spans="24:73">
      <c r="X150" s="181"/>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c r="AU150" s="181"/>
      <c r="AV150" s="181"/>
      <c r="AW150" s="181"/>
      <c r="AX150" s="181"/>
      <c r="AY150" s="181"/>
      <c r="AZ150" s="181"/>
      <c r="BA150" s="181"/>
      <c r="BB150" s="181"/>
      <c r="BC150" s="181"/>
      <c r="BD150" s="181"/>
      <c r="BE150" s="181"/>
      <c r="BF150" s="181"/>
      <c r="BG150" s="181"/>
      <c r="BH150" s="181"/>
      <c r="BI150" s="181"/>
      <c r="BJ150" s="181"/>
      <c r="BK150" s="181"/>
      <c r="BL150" s="181"/>
      <c r="BM150" s="181"/>
      <c r="BN150" s="181"/>
      <c r="BO150" s="181"/>
      <c r="BP150" s="181"/>
      <c r="BQ150" s="181"/>
      <c r="BR150" s="181"/>
      <c r="BS150" s="181"/>
      <c r="BT150" s="181"/>
      <c r="BU150" s="181"/>
    </row>
    <row r="151" spans="24:73">
      <c r="X151" s="181"/>
      <c r="Y151" s="181"/>
      <c r="Z151" s="181"/>
      <c r="AA151" s="181"/>
      <c r="AB151" s="181"/>
      <c r="AC151" s="181"/>
      <c r="AD151" s="181"/>
      <c r="AE151" s="181"/>
      <c r="AF151" s="181"/>
      <c r="AG151" s="181"/>
      <c r="AH151" s="181"/>
      <c r="AI151" s="181"/>
      <c r="AJ151" s="181"/>
      <c r="AK151" s="181"/>
      <c r="AL151" s="181"/>
      <c r="AM151" s="181"/>
      <c r="AN151" s="181"/>
      <c r="AO151" s="181"/>
      <c r="AP151" s="181"/>
      <c r="AQ151" s="181"/>
      <c r="AR151" s="181"/>
      <c r="AS151" s="181"/>
      <c r="AT151" s="181"/>
      <c r="AU151" s="181"/>
      <c r="AV151" s="181"/>
      <c r="AW151" s="181"/>
      <c r="AX151" s="181"/>
      <c r="AY151" s="181"/>
      <c r="AZ151" s="181"/>
      <c r="BA151" s="181"/>
      <c r="BB151" s="181"/>
      <c r="BC151" s="181"/>
      <c r="BD151" s="181"/>
      <c r="BE151" s="181"/>
      <c r="BF151" s="181"/>
      <c r="BG151" s="181"/>
      <c r="BH151" s="181"/>
      <c r="BI151" s="181"/>
      <c r="BJ151" s="181"/>
      <c r="BK151" s="181"/>
      <c r="BL151" s="181"/>
      <c r="BM151" s="181"/>
      <c r="BN151" s="181"/>
      <c r="BO151" s="181"/>
      <c r="BP151" s="181"/>
      <c r="BQ151" s="181"/>
      <c r="BR151" s="181"/>
      <c r="BS151" s="181"/>
      <c r="BT151" s="181"/>
      <c r="BU151" s="181"/>
    </row>
    <row r="152" spans="24:73">
      <c r="X152" s="181"/>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c r="AU152" s="181"/>
      <c r="AV152" s="181"/>
      <c r="AW152" s="181"/>
      <c r="AX152" s="181"/>
      <c r="AY152" s="181"/>
      <c r="AZ152" s="181"/>
      <c r="BA152" s="181"/>
      <c r="BB152" s="181"/>
      <c r="BC152" s="181"/>
      <c r="BD152" s="181"/>
      <c r="BE152" s="181"/>
      <c r="BF152" s="181"/>
      <c r="BG152" s="181"/>
      <c r="BH152" s="181"/>
      <c r="BI152" s="181"/>
      <c r="BJ152" s="181"/>
      <c r="BK152" s="181"/>
      <c r="BL152" s="181"/>
      <c r="BM152" s="181"/>
      <c r="BN152" s="181"/>
      <c r="BO152" s="181"/>
      <c r="BP152" s="181"/>
      <c r="BQ152" s="181"/>
      <c r="BR152" s="181"/>
      <c r="BS152" s="181"/>
      <c r="BT152" s="181"/>
      <c r="BU152" s="181"/>
    </row>
    <row r="153" spans="24:73">
      <c r="X153" s="181"/>
      <c r="Y153" s="181"/>
      <c r="Z153" s="181"/>
      <c r="AA153" s="181"/>
      <c r="AB153" s="181"/>
      <c r="AC153" s="181"/>
      <c r="AD153" s="181"/>
      <c r="AE153" s="181"/>
      <c r="AF153" s="181"/>
      <c r="AG153" s="181"/>
      <c r="AH153" s="181"/>
      <c r="AI153" s="181"/>
      <c r="AJ153" s="181"/>
      <c r="AK153" s="181"/>
      <c r="AL153" s="181"/>
      <c r="AM153" s="181"/>
      <c r="AN153" s="181"/>
      <c r="AO153" s="181"/>
      <c r="AP153" s="181"/>
      <c r="AQ153" s="181"/>
      <c r="AR153" s="181"/>
      <c r="AS153" s="181"/>
      <c r="AT153" s="181"/>
      <c r="AU153" s="181"/>
      <c r="AV153" s="181"/>
      <c r="AW153" s="181"/>
      <c r="AX153" s="181"/>
      <c r="AY153" s="181"/>
      <c r="AZ153" s="181"/>
      <c r="BA153" s="181"/>
      <c r="BB153" s="181"/>
      <c r="BC153" s="181"/>
      <c r="BD153" s="181"/>
      <c r="BE153" s="181"/>
      <c r="BF153" s="181"/>
      <c r="BG153" s="181"/>
      <c r="BH153" s="181"/>
      <c r="BI153" s="181"/>
      <c r="BJ153" s="181"/>
      <c r="BK153" s="181"/>
      <c r="BL153" s="181"/>
      <c r="BM153" s="181"/>
      <c r="BN153" s="181"/>
      <c r="BO153" s="181"/>
      <c r="BP153" s="181"/>
      <c r="BQ153" s="181"/>
      <c r="BR153" s="181"/>
      <c r="BS153" s="181"/>
      <c r="BT153" s="181"/>
      <c r="BU153" s="181"/>
    </row>
    <row r="154" spans="24:73">
      <c r="X154" s="181"/>
      <c r="Y154" s="181"/>
      <c r="Z154" s="181"/>
      <c r="AA154" s="181"/>
      <c r="AB154" s="181"/>
      <c r="AC154" s="181"/>
      <c r="AD154" s="181"/>
      <c r="AE154" s="181"/>
      <c r="AF154" s="181"/>
      <c r="AG154" s="181"/>
      <c r="AH154" s="181"/>
      <c r="AI154" s="181"/>
      <c r="AJ154" s="181"/>
      <c r="AK154" s="181"/>
      <c r="AL154" s="181"/>
      <c r="AM154" s="181"/>
      <c r="AN154" s="181"/>
      <c r="AO154" s="181"/>
      <c r="AP154" s="181"/>
      <c r="AQ154" s="181"/>
      <c r="AR154" s="181"/>
      <c r="AS154" s="181"/>
      <c r="AT154" s="181"/>
      <c r="AU154" s="181"/>
      <c r="AV154" s="181"/>
      <c r="AW154" s="181"/>
      <c r="AX154" s="181"/>
      <c r="AY154" s="181"/>
      <c r="AZ154" s="181"/>
      <c r="BA154" s="181"/>
      <c r="BB154" s="181"/>
      <c r="BC154" s="181"/>
      <c r="BD154" s="181"/>
      <c r="BE154" s="181"/>
      <c r="BF154" s="181"/>
      <c r="BG154" s="181"/>
      <c r="BH154" s="181"/>
      <c r="BI154" s="181"/>
      <c r="BJ154" s="181"/>
      <c r="BK154" s="181"/>
      <c r="BL154" s="181"/>
      <c r="BM154" s="181"/>
      <c r="BN154" s="181"/>
      <c r="BO154" s="181"/>
      <c r="BP154" s="181"/>
      <c r="BQ154" s="181"/>
      <c r="BR154" s="181"/>
      <c r="BS154" s="181"/>
      <c r="BT154" s="181"/>
      <c r="BU154" s="181"/>
    </row>
    <row r="155" spans="24:73">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c r="AU155" s="181"/>
      <c r="AV155" s="181"/>
      <c r="AW155" s="181"/>
      <c r="AX155" s="181"/>
      <c r="AY155" s="181"/>
      <c r="AZ155" s="181"/>
      <c r="BA155" s="181"/>
      <c r="BB155" s="181"/>
      <c r="BC155" s="181"/>
      <c r="BD155" s="181"/>
      <c r="BE155" s="181"/>
      <c r="BF155" s="181"/>
      <c r="BG155" s="181"/>
      <c r="BH155" s="181"/>
      <c r="BI155" s="181"/>
      <c r="BJ155" s="181"/>
      <c r="BK155" s="181"/>
      <c r="BL155" s="181"/>
      <c r="BM155" s="181"/>
      <c r="BN155" s="181"/>
      <c r="BO155" s="181"/>
      <c r="BP155" s="181"/>
      <c r="BQ155" s="181"/>
      <c r="BR155" s="181"/>
      <c r="BS155" s="181"/>
      <c r="BT155" s="181"/>
      <c r="BU155" s="181"/>
    </row>
    <row r="156" spans="24:73">
      <c r="X156" s="181"/>
      <c r="Y156" s="181"/>
      <c r="Z156" s="181"/>
      <c r="AA156" s="181"/>
      <c r="AB156" s="181"/>
      <c r="AC156" s="181"/>
      <c r="AD156" s="181"/>
      <c r="AE156" s="181"/>
      <c r="AF156" s="181"/>
      <c r="AG156" s="181"/>
      <c r="AH156" s="181"/>
      <c r="AI156" s="181"/>
      <c r="AJ156" s="181"/>
      <c r="AK156" s="181"/>
      <c r="AL156" s="181"/>
      <c r="AM156" s="181"/>
      <c r="AN156" s="181"/>
      <c r="AO156" s="181"/>
      <c r="AP156" s="181"/>
      <c r="AQ156" s="181"/>
      <c r="AR156" s="181"/>
      <c r="AS156" s="181"/>
      <c r="AT156" s="181"/>
      <c r="AU156" s="181"/>
      <c r="AV156" s="181"/>
      <c r="AW156" s="181"/>
      <c r="AX156" s="181"/>
      <c r="AY156" s="181"/>
      <c r="AZ156" s="181"/>
      <c r="BA156" s="181"/>
      <c r="BB156" s="181"/>
      <c r="BC156" s="181"/>
      <c r="BD156" s="181"/>
      <c r="BE156" s="181"/>
      <c r="BF156" s="181"/>
      <c r="BG156" s="181"/>
      <c r="BH156" s="181"/>
      <c r="BI156" s="181"/>
      <c r="BJ156" s="181"/>
      <c r="BK156" s="181"/>
      <c r="BL156" s="181"/>
      <c r="BM156" s="181"/>
      <c r="BN156" s="181"/>
      <c r="BO156" s="181"/>
      <c r="BP156" s="181"/>
      <c r="BQ156" s="181"/>
      <c r="BR156" s="181"/>
      <c r="BS156" s="181"/>
      <c r="BT156" s="181"/>
      <c r="BU156" s="181"/>
    </row>
    <row r="157" spans="24:73">
      <c r="X157" s="181"/>
      <c r="Y157" s="181"/>
      <c r="Z157" s="181"/>
      <c r="AA157" s="181"/>
      <c r="AB157" s="181"/>
      <c r="AC157" s="181"/>
      <c r="AD157" s="181"/>
      <c r="AE157" s="181"/>
      <c r="AF157" s="181"/>
      <c r="AG157" s="181"/>
      <c r="AH157" s="181"/>
      <c r="AI157" s="181"/>
      <c r="AJ157" s="181"/>
      <c r="AK157" s="181"/>
      <c r="AL157" s="181"/>
      <c r="AM157" s="181"/>
      <c r="AN157" s="181"/>
      <c r="AO157" s="181"/>
      <c r="AP157" s="181"/>
      <c r="AQ157" s="181"/>
      <c r="AR157" s="181"/>
      <c r="AS157" s="181"/>
      <c r="AT157" s="181"/>
      <c r="AU157" s="181"/>
      <c r="AV157" s="181"/>
      <c r="AW157" s="181"/>
      <c r="AX157" s="181"/>
      <c r="AY157" s="181"/>
      <c r="AZ157" s="181"/>
      <c r="BA157" s="181"/>
      <c r="BB157" s="181"/>
      <c r="BC157" s="181"/>
      <c r="BD157" s="181"/>
      <c r="BE157" s="181"/>
      <c r="BF157" s="181"/>
      <c r="BG157" s="181"/>
      <c r="BH157" s="181"/>
      <c r="BI157" s="181"/>
      <c r="BJ157" s="181"/>
      <c r="BK157" s="181"/>
      <c r="BL157" s="181"/>
      <c r="BM157" s="181"/>
      <c r="BN157" s="181"/>
      <c r="BO157" s="181"/>
      <c r="BP157" s="181"/>
      <c r="BQ157" s="181"/>
      <c r="BR157" s="181"/>
      <c r="BS157" s="181"/>
      <c r="BT157" s="181"/>
      <c r="BU157" s="181"/>
    </row>
    <row r="158" spans="24:73">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c r="AW158" s="181"/>
      <c r="AX158" s="181"/>
      <c r="AY158" s="181"/>
      <c r="AZ158" s="181"/>
      <c r="BA158" s="181"/>
      <c r="BB158" s="181"/>
      <c r="BC158" s="181"/>
      <c r="BD158" s="181"/>
      <c r="BE158" s="181"/>
      <c r="BF158" s="181"/>
      <c r="BG158" s="181"/>
      <c r="BH158" s="181"/>
      <c r="BI158" s="181"/>
      <c r="BJ158" s="181"/>
      <c r="BK158" s="181"/>
      <c r="BL158" s="181"/>
      <c r="BM158" s="181"/>
      <c r="BN158" s="181"/>
      <c r="BO158" s="181"/>
      <c r="BP158" s="181"/>
      <c r="BQ158" s="181"/>
      <c r="BR158" s="181"/>
      <c r="BS158" s="181"/>
      <c r="BT158" s="181"/>
      <c r="BU158" s="181"/>
    </row>
    <row r="159" spans="24:73">
      <c r="X159" s="181"/>
      <c r="Y159" s="181"/>
      <c r="Z159" s="181"/>
      <c r="AA159" s="181"/>
      <c r="AB159" s="181"/>
      <c r="AC159" s="181"/>
      <c r="AD159" s="181"/>
      <c r="AE159" s="181"/>
      <c r="AF159" s="181"/>
      <c r="AG159" s="181"/>
      <c r="AH159" s="181"/>
      <c r="AI159" s="181"/>
      <c r="AJ159" s="181"/>
      <c r="AK159" s="181"/>
      <c r="AL159" s="181"/>
      <c r="AM159" s="181"/>
      <c r="AN159" s="181"/>
      <c r="AO159" s="181"/>
      <c r="AP159" s="181"/>
      <c r="AQ159" s="181"/>
      <c r="AR159" s="181"/>
      <c r="AS159" s="181"/>
      <c r="AT159" s="181"/>
      <c r="AU159" s="181"/>
      <c r="AV159" s="181"/>
      <c r="AW159" s="181"/>
      <c r="AX159" s="181"/>
      <c r="AY159" s="181"/>
      <c r="AZ159" s="181"/>
      <c r="BA159" s="181"/>
      <c r="BB159" s="181"/>
      <c r="BC159" s="181"/>
      <c r="BD159" s="181"/>
      <c r="BE159" s="181"/>
      <c r="BF159" s="181"/>
      <c r="BG159" s="181"/>
      <c r="BH159" s="181"/>
      <c r="BI159" s="181"/>
      <c r="BJ159" s="181"/>
      <c r="BK159" s="181"/>
      <c r="BL159" s="181"/>
      <c r="BM159" s="181"/>
      <c r="BN159" s="181"/>
      <c r="BO159" s="181"/>
      <c r="BP159" s="181"/>
      <c r="BQ159" s="181"/>
      <c r="BR159" s="181"/>
      <c r="BS159" s="181"/>
      <c r="BT159" s="181"/>
      <c r="BU159" s="181"/>
    </row>
    <row r="160" spans="24:73">
      <c r="X160" s="181"/>
      <c r="Y160" s="181"/>
      <c r="Z160" s="181"/>
      <c r="AA160" s="181"/>
      <c r="AB160" s="181"/>
      <c r="AC160" s="181"/>
      <c r="AD160" s="181"/>
      <c r="AE160" s="181"/>
      <c r="AF160" s="181"/>
      <c r="AG160" s="181"/>
      <c r="AH160" s="181"/>
      <c r="AI160" s="181"/>
      <c r="AJ160" s="181"/>
      <c r="AK160" s="181"/>
      <c r="AL160" s="181"/>
      <c r="AM160" s="181"/>
      <c r="AN160" s="181"/>
      <c r="AO160" s="181"/>
      <c r="AP160" s="181"/>
      <c r="AQ160" s="181"/>
      <c r="AR160" s="181"/>
      <c r="AS160" s="181"/>
      <c r="AT160" s="181"/>
      <c r="AU160" s="181"/>
      <c r="AV160" s="181"/>
      <c r="AW160" s="181"/>
      <c r="AX160" s="181"/>
      <c r="AY160" s="181"/>
      <c r="AZ160" s="181"/>
      <c r="BA160" s="181"/>
      <c r="BB160" s="181"/>
      <c r="BC160" s="181"/>
      <c r="BD160" s="181"/>
      <c r="BE160" s="181"/>
      <c r="BF160" s="181"/>
      <c r="BG160" s="181"/>
      <c r="BH160" s="181"/>
      <c r="BI160" s="181"/>
      <c r="BJ160" s="181"/>
      <c r="BK160" s="181"/>
      <c r="BL160" s="181"/>
      <c r="BM160" s="181"/>
      <c r="BN160" s="181"/>
      <c r="BO160" s="181"/>
      <c r="BP160" s="181"/>
      <c r="BQ160" s="181"/>
      <c r="BR160" s="181"/>
      <c r="BS160" s="181"/>
      <c r="BT160" s="181"/>
      <c r="BU160" s="181"/>
    </row>
    <row r="161" spans="24:73">
      <c r="X161" s="181"/>
      <c r="Y161" s="181"/>
      <c r="Z161" s="181"/>
      <c r="AA161" s="181"/>
      <c r="AB161" s="181"/>
      <c r="AC161" s="181"/>
      <c r="AD161" s="181"/>
      <c r="AE161" s="181"/>
      <c r="AF161" s="181"/>
      <c r="AG161" s="181"/>
      <c r="AH161" s="181"/>
      <c r="AI161" s="181"/>
      <c r="AJ161" s="181"/>
      <c r="AK161" s="181"/>
      <c r="AL161" s="181"/>
      <c r="AM161" s="181"/>
      <c r="AN161" s="181"/>
      <c r="AO161" s="181"/>
      <c r="AP161" s="181"/>
      <c r="AQ161" s="181"/>
      <c r="AR161" s="181"/>
      <c r="AS161" s="181"/>
      <c r="AT161" s="181"/>
      <c r="AU161" s="181"/>
      <c r="AV161" s="181"/>
      <c r="AW161" s="181"/>
      <c r="AX161" s="181"/>
      <c r="AY161" s="181"/>
      <c r="AZ161" s="181"/>
      <c r="BA161" s="181"/>
      <c r="BB161" s="181"/>
      <c r="BC161" s="181"/>
      <c r="BD161" s="181"/>
      <c r="BE161" s="181"/>
      <c r="BF161" s="181"/>
      <c r="BG161" s="181"/>
      <c r="BH161" s="181"/>
      <c r="BI161" s="181"/>
      <c r="BJ161" s="181"/>
      <c r="BK161" s="181"/>
      <c r="BL161" s="181"/>
      <c r="BM161" s="181"/>
      <c r="BN161" s="181"/>
      <c r="BO161" s="181"/>
      <c r="BP161" s="181"/>
      <c r="BQ161" s="181"/>
      <c r="BR161" s="181"/>
      <c r="BS161" s="181"/>
      <c r="BT161" s="181"/>
      <c r="BU161" s="181"/>
    </row>
    <row r="162" spans="24:73">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181"/>
      <c r="AV162" s="181"/>
      <c r="AW162" s="181"/>
      <c r="AX162" s="181"/>
      <c r="AY162" s="181"/>
      <c r="AZ162" s="181"/>
      <c r="BA162" s="181"/>
      <c r="BB162" s="181"/>
      <c r="BC162" s="181"/>
      <c r="BD162" s="181"/>
      <c r="BE162" s="181"/>
      <c r="BF162" s="181"/>
      <c r="BG162" s="181"/>
      <c r="BH162" s="181"/>
      <c r="BI162" s="181"/>
      <c r="BJ162" s="181"/>
      <c r="BK162" s="181"/>
      <c r="BL162" s="181"/>
      <c r="BM162" s="181"/>
      <c r="BN162" s="181"/>
      <c r="BO162" s="181"/>
      <c r="BP162" s="181"/>
      <c r="BQ162" s="181"/>
      <c r="BR162" s="181"/>
      <c r="BS162" s="181"/>
      <c r="BT162" s="181"/>
      <c r="BU162" s="181"/>
    </row>
    <row r="163" spans="24:73">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c r="AU163" s="181"/>
      <c r="AV163" s="181"/>
      <c r="AW163" s="181"/>
      <c r="AX163" s="181"/>
      <c r="AY163" s="181"/>
      <c r="AZ163" s="181"/>
      <c r="BA163" s="181"/>
      <c r="BB163" s="181"/>
      <c r="BC163" s="181"/>
      <c r="BD163" s="181"/>
      <c r="BE163" s="181"/>
      <c r="BF163" s="181"/>
      <c r="BG163" s="181"/>
      <c r="BH163" s="181"/>
      <c r="BI163" s="181"/>
      <c r="BJ163" s="181"/>
      <c r="BK163" s="181"/>
      <c r="BL163" s="181"/>
      <c r="BM163" s="181"/>
      <c r="BN163" s="181"/>
      <c r="BO163" s="181"/>
      <c r="BP163" s="181"/>
      <c r="BQ163" s="181"/>
      <c r="BR163" s="181"/>
      <c r="BS163" s="181"/>
      <c r="BT163" s="181"/>
      <c r="BU163" s="181"/>
    </row>
    <row r="164" spans="24:73">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c r="BK164" s="181"/>
      <c r="BL164" s="181"/>
      <c r="BM164" s="181"/>
      <c r="BN164" s="181"/>
      <c r="BO164" s="181"/>
      <c r="BP164" s="181"/>
      <c r="BQ164" s="181"/>
      <c r="BR164" s="181"/>
      <c r="BS164" s="181"/>
      <c r="BT164" s="181"/>
      <c r="BU164" s="181"/>
    </row>
    <row r="165" spans="24:73">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c r="AU165" s="181"/>
      <c r="AV165" s="181"/>
      <c r="AW165" s="181"/>
      <c r="AX165" s="181"/>
      <c r="AY165" s="181"/>
      <c r="AZ165" s="181"/>
      <c r="BA165" s="181"/>
      <c r="BB165" s="181"/>
      <c r="BC165" s="181"/>
      <c r="BD165" s="181"/>
      <c r="BE165" s="181"/>
      <c r="BF165" s="181"/>
      <c r="BG165" s="181"/>
      <c r="BH165" s="181"/>
      <c r="BI165" s="181"/>
      <c r="BJ165" s="181"/>
      <c r="BK165" s="181"/>
      <c r="BL165" s="181"/>
      <c r="BM165" s="181"/>
      <c r="BN165" s="181"/>
      <c r="BO165" s="181"/>
      <c r="BP165" s="181"/>
      <c r="BQ165" s="181"/>
      <c r="BR165" s="181"/>
      <c r="BS165" s="181"/>
      <c r="BT165" s="181"/>
      <c r="BU165" s="181"/>
    </row>
    <row r="166" spans="24:73">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row>
    <row r="167" spans="24:73">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c r="BK167" s="181"/>
      <c r="BL167" s="181"/>
      <c r="BM167" s="181"/>
      <c r="BN167" s="181"/>
      <c r="BO167" s="181"/>
      <c r="BP167" s="181"/>
      <c r="BQ167" s="181"/>
      <c r="BR167" s="181"/>
      <c r="BS167" s="181"/>
      <c r="BT167" s="181"/>
      <c r="BU167" s="181"/>
    </row>
    <row r="168" spans="24:73">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c r="AU168" s="181"/>
      <c r="AV168" s="181"/>
      <c r="AW168" s="181"/>
      <c r="AX168" s="181"/>
      <c r="AY168" s="181"/>
      <c r="AZ168" s="181"/>
      <c r="BA168" s="181"/>
      <c r="BB168" s="181"/>
      <c r="BC168" s="181"/>
      <c r="BD168" s="181"/>
      <c r="BE168" s="181"/>
      <c r="BF168" s="181"/>
      <c r="BG168" s="181"/>
      <c r="BH168" s="181"/>
      <c r="BI168" s="181"/>
      <c r="BJ168" s="181"/>
      <c r="BK168" s="181"/>
      <c r="BL168" s="181"/>
      <c r="BM168" s="181"/>
      <c r="BN168" s="181"/>
      <c r="BO168" s="181"/>
      <c r="BP168" s="181"/>
      <c r="BQ168" s="181"/>
      <c r="BR168" s="181"/>
      <c r="BS168" s="181"/>
      <c r="BT168" s="181"/>
      <c r="BU168" s="181"/>
    </row>
    <row r="169" spans="24:73">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1"/>
      <c r="AW169" s="181"/>
      <c r="AX169" s="181"/>
      <c r="AY169" s="181"/>
      <c r="AZ169" s="181"/>
      <c r="BA169" s="181"/>
      <c r="BB169" s="181"/>
      <c r="BC169" s="181"/>
      <c r="BD169" s="181"/>
      <c r="BE169" s="181"/>
      <c r="BF169" s="181"/>
      <c r="BG169" s="181"/>
      <c r="BH169" s="181"/>
      <c r="BI169" s="181"/>
      <c r="BJ169" s="181"/>
      <c r="BK169" s="181"/>
      <c r="BL169" s="181"/>
      <c r="BM169" s="181"/>
      <c r="BN169" s="181"/>
      <c r="BO169" s="181"/>
      <c r="BP169" s="181"/>
      <c r="BQ169" s="181"/>
      <c r="BR169" s="181"/>
      <c r="BS169" s="181"/>
      <c r="BT169" s="181"/>
      <c r="BU169" s="181"/>
    </row>
    <row r="170" spans="24:73">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181"/>
      <c r="BA170" s="181"/>
      <c r="BB170" s="181"/>
      <c r="BC170" s="181"/>
      <c r="BD170" s="181"/>
      <c r="BE170" s="181"/>
      <c r="BF170" s="181"/>
      <c r="BG170" s="181"/>
      <c r="BH170" s="181"/>
      <c r="BI170" s="181"/>
      <c r="BJ170" s="181"/>
      <c r="BK170" s="181"/>
      <c r="BL170" s="181"/>
      <c r="BM170" s="181"/>
      <c r="BN170" s="181"/>
      <c r="BO170" s="181"/>
      <c r="BP170" s="181"/>
      <c r="BQ170" s="181"/>
      <c r="BR170" s="181"/>
      <c r="BS170" s="181"/>
      <c r="BT170" s="181"/>
      <c r="BU170" s="181"/>
    </row>
    <row r="171" spans="24:73">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c r="BK171" s="181"/>
      <c r="BL171" s="181"/>
      <c r="BM171" s="181"/>
      <c r="BN171" s="181"/>
      <c r="BO171" s="181"/>
      <c r="BP171" s="181"/>
      <c r="BQ171" s="181"/>
      <c r="BR171" s="181"/>
      <c r="BS171" s="181"/>
      <c r="BT171" s="181"/>
      <c r="BU171" s="181"/>
    </row>
    <row r="172" spans="24:73">
      <c r="X172" s="181"/>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181"/>
      <c r="AU172" s="181"/>
      <c r="AV172" s="181"/>
      <c r="AW172" s="181"/>
      <c r="AX172" s="181"/>
      <c r="AY172" s="181"/>
      <c r="AZ172" s="181"/>
      <c r="BA172" s="181"/>
      <c r="BB172" s="181"/>
      <c r="BC172" s="181"/>
      <c r="BD172" s="181"/>
      <c r="BE172" s="181"/>
      <c r="BF172" s="181"/>
      <c r="BG172" s="181"/>
      <c r="BH172" s="181"/>
      <c r="BI172" s="181"/>
      <c r="BJ172" s="181"/>
      <c r="BK172" s="181"/>
      <c r="BL172" s="181"/>
      <c r="BM172" s="181"/>
      <c r="BN172" s="181"/>
      <c r="BO172" s="181"/>
      <c r="BP172" s="181"/>
      <c r="BQ172" s="181"/>
      <c r="BR172" s="181"/>
      <c r="BS172" s="181"/>
      <c r="BT172" s="181"/>
      <c r="BU172" s="181"/>
    </row>
    <row r="173" spans="24:73">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c r="BK173" s="181"/>
      <c r="BL173" s="181"/>
      <c r="BM173" s="181"/>
      <c r="BN173" s="181"/>
      <c r="BO173" s="181"/>
      <c r="BP173" s="181"/>
      <c r="BQ173" s="181"/>
      <c r="BR173" s="181"/>
      <c r="BS173" s="181"/>
      <c r="BT173" s="181"/>
      <c r="BU173" s="181"/>
    </row>
    <row r="174" spans="24:73">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81"/>
      <c r="AV174" s="181"/>
      <c r="AW174" s="181"/>
      <c r="AX174" s="181"/>
      <c r="AY174" s="181"/>
      <c r="AZ174" s="181"/>
      <c r="BA174" s="181"/>
      <c r="BB174" s="181"/>
      <c r="BC174" s="181"/>
      <c r="BD174" s="181"/>
      <c r="BE174" s="181"/>
      <c r="BF174" s="181"/>
      <c r="BG174" s="181"/>
      <c r="BH174" s="181"/>
      <c r="BI174" s="181"/>
      <c r="BJ174" s="181"/>
      <c r="BK174" s="181"/>
      <c r="BL174" s="181"/>
      <c r="BM174" s="181"/>
      <c r="BN174" s="181"/>
      <c r="BO174" s="181"/>
      <c r="BP174" s="181"/>
      <c r="BQ174" s="181"/>
      <c r="BR174" s="181"/>
      <c r="BS174" s="181"/>
      <c r="BT174" s="181"/>
      <c r="BU174" s="181"/>
    </row>
    <row r="175" spans="24:73">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181"/>
      <c r="AX175" s="181"/>
      <c r="AY175" s="181"/>
      <c r="AZ175" s="181"/>
      <c r="BA175" s="181"/>
      <c r="BB175" s="181"/>
      <c r="BC175" s="181"/>
      <c r="BD175" s="181"/>
      <c r="BE175" s="181"/>
      <c r="BF175" s="181"/>
      <c r="BG175" s="181"/>
      <c r="BH175" s="181"/>
      <c r="BI175" s="181"/>
      <c r="BJ175" s="181"/>
      <c r="BK175" s="181"/>
      <c r="BL175" s="181"/>
      <c r="BM175" s="181"/>
      <c r="BN175" s="181"/>
      <c r="BO175" s="181"/>
      <c r="BP175" s="181"/>
      <c r="BQ175" s="181"/>
      <c r="BR175" s="181"/>
      <c r="BS175" s="181"/>
      <c r="BT175" s="181"/>
      <c r="BU175" s="181"/>
    </row>
    <row r="176" spans="24:73">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c r="AW176" s="181"/>
      <c r="AX176" s="181"/>
      <c r="AY176" s="181"/>
      <c r="AZ176" s="181"/>
      <c r="BA176" s="181"/>
      <c r="BB176" s="181"/>
      <c r="BC176" s="181"/>
      <c r="BD176" s="181"/>
      <c r="BE176" s="181"/>
      <c r="BF176" s="181"/>
      <c r="BG176" s="181"/>
      <c r="BH176" s="181"/>
      <c r="BI176" s="181"/>
      <c r="BJ176" s="181"/>
      <c r="BK176" s="181"/>
      <c r="BL176" s="181"/>
      <c r="BM176" s="181"/>
      <c r="BN176" s="181"/>
      <c r="BO176" s="181"/>
      <c r="BP176" s="181"/>
      <c r="BQ176" s="181"/>
      <c r="BR176" s="181"/>
      <c r="BS176" s="181"/>
      <c r="BT176" s="181"/>
      <c r="BU176" s="181"/>
    </row>
    <row r="177" spans="24:73">
      <c r="X177" s="181"/>
      <c r="Y177" s="181"/>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c r="AU177" s="181"/>
      <c r="AV177" s="181"/>
      <c r="AW177" s="181"/>
      <c r="AX177" s="181"/>
      <c r="AY177" s="181"/>
      <c r="AZ177" s="181"/>
      <c r="BA177" s="181"/>
      <c r="BB177" s="181"/>
      <c r="BC177" s="181"/>
      <c r="BD177" s="181"/>
      <c r="BE177" s="181"/>
      <c r="BF177" s="181"/>
      <c r="BG177" s="181"/>
      <c r="BH177" s="181"/>
      <c r="BI177" s="181"/>
      <c r="BJ177" s="181"/>
      <c r="BK177" s="181"/>
      <c r="BL177" s="181"/>
      <c r="BM177" s="181"/>
      <c r="BN177" s="181"/>
      <c r="BO177" s="181"/>
      <c r="BP177" s="181"/>
      <c r="BQ177" s="181"/>
      <c r="BR177" s="181"/>
      <c r="BS177" s="181"/>
      <c r="BT177" s="181"/>
      <c r="BU177" s="181"/>
    </row>
    <row r="178" spans="24:73">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row>
    <row r="179" spans="24:73">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row>
    <row r="180" spans="24:73">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c r="AW180" s="181"/>
      <c r="AX180" s="181"/>
      <c r="AY180" s="181"/>
      <c r="AZ180" s="181"/>
      <c r="BA180" s="181"/>
      <c r="BB180" s="181"/>
      <c r="BC180" s="181"/>
      <c r="BD180" s="181"/>
      <c r="BE180" s="181"/>
      <c r="BF180" s="181"/>
      <c r="BG180" s="181"/>
      <c r="BH180" s="181"/>
      <c r="BI180" s="181"/>
      <c r="BJ180" s="181"/>
      <c r="BK180" s="181"/>
      <c r="BL180" s="181"/>
      <c r="BM180" s="181"/>
      <c r="BN180" s="181"/>
      <c r="BO180" s="181"/>
      <c r="BP180" s="181"/>
      <c r="BQ180" s="181"/>
      <c r="BR180" s="181"/>
      <c r="BS180" s="181"/>
      <c r="BT180" s="181"/>
      <c r="BU180" s="181"/>
    </row>
    <row r="181" spans="24:73">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c r="BA181" s="181"/>
      <c r="BB181" s="181"/>
      <c r="BC181" s="181"/>
      <c r="BD181" s="181"/>
      <c r="BE181" s="181"/>
      <c r="BF181" s="181"/>
      <c r="BG181" s="181"/>
      <c r="BH181" s="181"/>
      <c r="BI181" s="181"/>
      <c r="BJ181" s="181"/>
      <c r="BK181" s="181"/>
      <c r="BL181" s="181"/>
      <c r="BM181" s="181"/>
      <c r="BN181" s="181"/>
      <c r="BO181" s="181"/>
      <c r="BP181" s="181"/>
      <c r="BQ181" s="181"/>
      <c r="BR181" s="181"/>
      <c r="BS181" s="181"/>
      <c r="BT181" s="181"/>
      <c r="BU181" s="181"/>
    </row>
    <row r="182" spans="24:73">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1"/>
      <c r="BP182" s="181"/>
      <c r="BQ182" s="181"/>
      <c r="BR182" s="181"/>
      <c r="BS182" s="181"/>
      <c r="BT182" s="181"/>
      <c r="BU182" s="181"/>
    </row>
    <row r="183" spans="24:73">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c r="BK183" s="181"/>
      <c r="BL183" s="181"/>
      <c r="BM183" s="181"/>
      <c r="BN183" s="181"/>
      <c r="BO183" s="181"/>
      <c r="BP183" s="181"/>
      <c r="BQ183" s="181"/>
      <c r="BR183" s="181"/>
      <c r="BS183" s="181"/>
      <c r="BT183" s="181"/>
      <c r="BU183" s="181"/>
    </row>
    <row r="184" spans="24:73">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c r="BK184" s="181"/>
      <c r="BL184" s="181"/>
      <c r="BM184" s="181"/>
      <c r="BN184" s="181"/>
      <c r="BO184" s="181"/>
      <c r="BP184" s="181"/>
      <c r="BQ184" s="181"/>
      <c r="BR184" s="181"/>
      <c r="BS184" s="181"/>
      <c r="BT184" s="181"/>
      <c r="BU184" s="181"/>
    </row>
    <row r="185" spans="24:73">
      <c r="X185" s="181"/>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c r="BK185" s="181"/>
      <c r="BL185" s="181"/>
      <c r="BM185" s="181"/>
      <c r="BN185" s="181"/>
      <c r="BO185" s="181"/>
      <c r="BP185" s="181"/>
      <c r="BQ185" s="181"/>
      <c r="BR185" s="181"/>
      <c r="BS185" s="181"/>
      <c r="BT185" s="181"/>
      <c r="BU185" s="181"/>
    </row>
    <row r="186" spans="24:73">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c r="BK186" s="181"/>
      <c r="BL186" s="181"/>
      <c r="BM186" s="181"/>
      <c r="BN186" s="181"/>
      <c r="BO186" s="181"/>
      <c r="BP186" s="181"/>
      <c r="BQ186" s="181"/>
      <c r="BR186" s="181"/>
      <c r="BS186" s="181"/>
      <c r="BT186" s="181"/>
      <c r="BU186" s="181"/>
    </row>
    <row r="187" spans="24:73">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1"/>
      <c r="BR187" s="181"/>
      <c r="BS187" s="181"/>
      <c r="BT187" s="181"/>
      <c r="BU187" s="181"/>
    </row>
    <row r="188" spans="24:73">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181"/>
      <c r="BS188" s="181"/>
      <c r="BT188" s="181"/>
      <c r="BU188" s="181"/>
    </row>
    <row r="189" spans="24:73">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c r="AW189" s="181"/>
      <c r="AX189" s="181"/>
      <c r="AY189" s="181"/>
      <c r="AZ189" s="181"/>
      <c r="BA189" s="181"/>
      <c r="BB189" s="181"/>
      <c r="BC189" s="181"/>
      <c r="BD189" s="181"/>
      <c r="BE189" s="181"/>
      <c r="BF189" s="181"/>
      <c r="BG189" s="181"/>
      <c r="BH189" s="181"/>
      <c r="BI189" s="181"/>
      <c r="BJ189" s="181"/>
      <c r="BK189" s="181"/>
      <c r="BL189" s="181"/>
      <c r="BM189" s="181"/>
      <c r="BN189" s="181"/>
      <c r="BO189" s="181"/>
      <c r="BP189" s="181"/>
      <c r="BQ189" s="181"/>
      <c r="BR189" s="181"/>
      <c r="BS189" s="181"/>
      <c r="BT189" s="181"/>
      <c r="BU189" s="181"/>
    </row>
    <row r="190" spans="24:73">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c r="AU190" s="181"/>
      <c r="AV190" s="181"/>
      <c r="AW190" s="181"/>
      <c r="AX190" s="181"/>
      <c r="AY190" s="181"/>
      <c r="AZ190" s="181"/>
      <c r="BA190" s="181"/>
      <c r="BB190" s="181"/>
      <c r="BC190" s="181"/>
      <c r="BD190" s="181"/>
      <c r="BE190" s="181"/>
      <c r="BF190" s="181"/>
      <c r="BG190" s="181"/>
      <c r="BH190" s="181"/>
      <c r="BI190" s="181"/>
      <c r="BJ190" s="181"/>
      <c r="BK190" s="181"/>
      <c r="BL190" s="181"/>
      <c r="BM190" s="181"/>
      <c r="BN190" s="181"/>
      <c r="BO190" s="181"/>
      <c r="BP190" s="181"/>
      <c r="BQ190" s="181"/>
      <c r="BR190" s="181"/>
      <c r="BS190" s="181"/>
      <c r="BT190" s="181"/>
      <c r="BU190" s="181"/>
    </row>
    <row r="191" spans="24:73">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c r="BK191" s="181"/>
      <c r="BL191" s="181"/>
      <c r="BM191" s="181"/>
      <c r="BN191" s="181"/>
      <c r="BO191" s="181"/>
      <c r="BP191" s="181"/>
      <c r="BQ191" s="181"/>
      <c r="BR191" s="181"/>
      <c r="BS191" s="181"/>
      <c r="BT191" s="181"/>
      <c r="BU191" s="181"/>
    </row>
    <row r="192" spans="24:73">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c r="AW192" s="181"/>
      <c r="AX192" s="181"/>
      <c r="AY192" s="181"/>
      <c r="AZ192" s="181"/>
      <c r="BA192" s="181"/>
      <c r="BB192" s="181"/>
      <c r="BC192" s="181"/>
      <c r="BD192" s="181"/>
      <c r="BE192" s="181"/>
      <c r="BF192" s="181"/>
      <c r="BG192" s="181"/>
      <c r="BH192" s="181"/>
      <c r="BI192" s="181"/>
      <c r="BJ192" s="181"/>
      <c r="BK192" s="181"/>
      <c r="BL192" s="181"/>
      <c r="BM192" s="181"/>
      <c r="BN192" s="181"/>
      <c r="BO192" s="181"/>
      <c r="BP192" s="181"/>
      <c r="BQ192" s="181"/>
      <c r="BR192" s="181"/>
      <c r="BS192" s="181"/>
      <c r="BT192" s="181"/>
      <c r="BU192" s="181"/>
    </row>
    <row r="193" spans="24:73">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81"/>
      <c r="AV193" s="181"/>
      <c r="AW193" s="181"/>
      <c r="AX193" s="181"/>
      <c r="AY193" s="181"/>
      <c r="AZ193" s="181"/>
      <c r="BA193" s="181"/>
      <c r="BB193" s="181"/>
      <c r="BC193" s="181"/>
      <c r="BD193" s="181"/>
      <c r="BE193" s="181"/>
      <c r="BF193" s="181"/>
      <c r="BG193" s="181"/>
      <c r="BH193" s="181"/>
      <c r="BI193" s="181"/>
      <c r="BJ193" s="181"/>
      <c r="BK193" s="181"/>
      <c r="BL193" s="181"/>
      <c r="BM193" s="181"/>
      <c r="BN193" s="181"/>
      <c r="BO193" s="181"/>
      <c r="BP193" s="181"/>
      <c r="BQ193" s="181"/>
      <c r="BR193" s="181"/>
      <c r="BS193" s="181"/>
      <c r="BT193" s="181"/>
      <c r="BU193" s="181"/>
    </row>
    <row r="194" spans="24:73">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c r="BK194" s="181"/>
      <c r="BL194" s="181"/>
      <c r="BM194" s="181"/>
      <c r="BN194" s="181"/>
      <c r="BO194" s="181"/>
      <c r="BP194" s="181"/>
      <c r="BQ194" s="181"/>
      <c r="BR194" s="181"/>
      <c r="BS194" s="181"/>
      <c r="BT194" s="181"/>
      <c r="BU194" s="181"/>
    </row>
    <row r="195" spans="24:73">
      <c r="X195" s="181"/>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c r="AU195" s="181"/>
      <c r="AV195" s="181"/>
      <c r="AW195" s="181"/>
      <c r="AX195" s="181"/>
      <c r="AY195" s="181"/>
      <c r="AZ195" s="181"/>
      <c r="BA195" s="181"/>
      <c r="BB195" s="181"/>
      <c r="BC195" s="181"/>
      <c r="BD195" s="181"/>
      <c r="BE195" s="181"/>
      <c r="BF195" s="181"/>
      <c r="BG195" s="181"/>
      <c r="BH195" s="181"/>
      <c r="BI195" s="181"/>
      <c r="BJ195" s="181"/>
      <c r="BK195" s="181"/>
      <c r="BL195" s="181"/>
      <c r="BM195" s="181"/>
      <c r="BN195" s="181"/>
      <c r="BO195" s="181"/>
      <c r="BP195" s="181"/>
      <c r="BQ195" s="181"/>
      <c r="BR195" s="181"/>
      <c r="BS195" s="181"/>
      <c r="BT195" s="181"/>
      <c r="BU195" s="181"/>
    </row>
    <row r="196" spans="24:73">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81"/>
      <c r="AV196" s="181"/>
      <c r="AW196" s="181"/>
      <c r="AX196" s="181"/>
      <c r="AY196" s="181"/>
      <c r="AZ196" s="181"/>
      <c r="BA196" s="181"/>
      <c r="BB196" s="181"/>
      <c r="BC196" s="181"/>
      <c r="BD196" s="181"/>
      <c r="BE196" s="181"/>
      <c r="BF196" s="181"/>
      <c r="BG196" s="181"/>
      <c r="BH196" s="181"/>
      <c r="BI196" s="181"/>
      <c r="BJ196" s="181"/>
      <c r="BK196" s="181"/>
      <c r="BL196" s="181"/>
      <c r="BM196" s="181"/>
      <c r="BN196" s="181"/>
      <c r="BO196" s="181"/>
      <c r="BP196" s="181"/>
      <c r="BQ196" s="181"/>
      <c r="BR196" s="181"/>
      <c r="BS196" s="181"/>
      <c r="BT196" s="181"/>
      <c r="BU196" s="181"/>
    </row>
    <row r="197" spans="24:73">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c r="AU197" s="181"/>
      <c r="AV197" s="181"/>
      <c r="AW197" s="181"/>
      <c r="AX197" s="181"/>
      <c r="AY197" s="181"/>
      <c r="AZ197" s="181"/>
      <c r="BA197" s="181"/>
      <c r="BB197" s="181"/>
      <c r="BC197" s="181"/>
      <c r="BD197" s="181"/>
      <c r="BE197" s="181"/>
      <c r="BF197" s="181"/>
      <c r="BG197" s="181"/>
      <c r="BH197" s="181"/>
      <c r="BI197" s="181"/>
      <c r="BJ197" s="181"/>
      <c r="BK197" s="181"/>
      <c r="BL197" s="181"/>
      <c r="BM197" s="181"/>
      <c r="BN197" s="181"/>
      <c r="BO197" s="181"/>
      <c r="BP197" s="181"/>
      <c r="BQ197" s="181"/>
      <c r="BR197" s="181"/>
      <c r="BS197" s="181"/>
      <c r="BT197" s="181"/>
      <c r="BU197" s="181"/>
    </row>
    <row r="198" spans="24:73">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c r="AU198" s="181"/>
      <c r="AV198" s="181"/>
      <c r="AW198" s="181"/>
      <c r="AX198" s="181"/>
      <c r="AY198" s="181"/>
      <c r="AZ198" s="181"/>
      <c r="BA198" s="181"/>
      <c r="BB198" s="181"/>
      <c r="BC198" s="181"/>
      <c r="BD198" s="181"/>
      <c r="BE198" s="181"/>
      <c r="BF198" s="181"/>
      <c r="BG198" s="181"/>
      <c r="BH198" s="181"/>
      <c r="BI198" s="181"/>
      <c r="BJ198" s="181"/>
      <c r="BK198" s="181"/>
      <c r="BL198" s="181"/>
      <c r="BM198" s="181"/>
      <c r="BN198" s="181"/>
      <c r="BO198" s="181"/>
      <c r="BP198" s="181"/>
      <c r="BQ198" s="181"/>
      <c r="BR198" s="181"/>
      <c r="BS198" s="181"/>
      <c r="BT198" s="181"/>
      <c r="BU198" s="181"/>
    </row>
    <row r="199" spans="24:73">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1"/>
      <c r="AZ199" s="181"/>
      <c r="BA199" s="181"/>
      <c r="BB199" s="181"/>
      <c r="BC199" s="181"/>
      <c r="BD199" s="181"/>
      <c r="BE199" s="181"/>
      <c r="BF199" s="181"/>
      <c r="BG199" s="181"/>
      <c r="BH199" s="181"/>
      <c r="BI199" s="181"/>
      <c r="BJ199" s="181"/>
      <c r="BK199" s="181"/>
      <c r="BL199" s="181"/>
      <c r="BM199" s="181"/>
      <c r="BN199" s="181"/>
      <c r="BO199" s="181"/>
      <c r="BP199" s="181"/>
      <c r="BQ199" s="181"/>
      <c r="BR199" s="181"/>
      <c r="BS199" s="181"/>
      <c r="BT199" s="181"/>
      <c r="BU199" s="181"/>
    </row>
    <row r="200" spans="24:73">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c r="AU200" s="181"/>
      <c r="AV200" s="181"/>
      <c r="AW200" s="181"/>
      <c r="AX200" s="181"/>
      <c r="AY200" s="181"/>
      <c r="AZ200" s="181"/>
      <c r="BA200" s="181"/>
      <c r="BB200" s="181"/>
      <c r="BC200" s="181"/>
      <c r="BD200" s="181"/>
      <c r="BE200" s="181"/>
      <c r="BF200" s="181"/>
      <c r="BG200" s="181"/>
      <c r="BH200" s="181"/>
      <c r="BI200" s="181"/>
      <c r="BJ200" s="181"/>
      <c r="BK200" s="181"/>
      <c r="BL200" s="181"/>
      <c r="BM200" s="181"/>
      <c r="BN200" s="181"/>
      <c r="BO200" s="181"/>
      <c r="BP200" s="181"/>
      <c r="BQ200" s="181"/>
      <c r="BR200" s="181"/>
      <c r="BS200" s="181"/>
      <c r="BT200" s="181"/>
      <c r="BU200" s="181"/>
    </row>
    <row r="201" spans="24:73">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c r="BK201" s="181"/>
      <c r="BL201" s="181"/>
      <c r="BM201" s="181"/>
      <c r="BN201" s="181"/>
      <c r="BO201" s="181"/>
      <c r="BP201" s="181"/>
      <c r="BQ201" s="181"/>
      <c r="BR201" s="181"/>
      <c r="BS201" s="181"/>
      <c r="BT201" s="181"/>
      <c r="BU201" s="181"/>
    </row>
    <row r="202" spans="24:73">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c r="BK202" s="181"/>
      <c r="BL202" s="181"/>
      <c r="BM202" s="181"/>
      <c r="BN202" s="181"/>
      <c r="BO202" s="181"/>
      <c r="BP202" s="181"/>
      <c r="BQ202" s="181"/>
      <c r="BR202" s="181"/>
      <c r="BS202" s="181"/>
      <c r="BT202" s="181"/>
      <c r="BU202" s="181"/>
    </row>
    <row r="203" spans="24:73">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c r="BK203" s="181"/>
      <c r="BL203" s="181"/>
      <c r="BM203" s="181"/>
      <c r="BN203" s="181"/>
      <c r="BO203" s="181"/>
      <c r="BP203" s="181"/>
      <c r="BQ203" s="181"/>
      <c r="BR203" s="181"/>
      <c r="BS203" s="181"/>
      <c r="BT203" s="181"/>
      <c r="BU203" s="181"/>
    </row>
    <row r="204" spans="24:73">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c r="BK204" s="181"/>
      <c r="BL204" s="181"/>
      <c r="BM204" s="181"/>
      <c r="BN204" s="181"/>
      <c r="BO204" s="181"/>
      <c r="BP204" s="181"/>
      <c r="BQ204" s="181"/>
      <c r="BR204" s="181"/>
      <c r="BS204" s="181"/>
      <c r="BT204" s="181"/>
      <c r="BU204" s="181"/>
    </row>
    <row r="205" spans="24:73">
      <c r="X205" s="181"/>
      <c r="Y205" s="181"/>
      <c r="Z205" s="181"/>
      <c r="AA205" s="181"/>
      <c r="AB205" s="181"/>
      <c r="AC205" s="181"/>
      <c r="AD205" s="181"/>
      <c r="AE205" s="181"/>
      <c r="AF205" s="181"/>
      <c r="AG205" s="181"/>
      <c r="AH205" s="181"/>
      <c r="AI205" s="181"/>
      <c r="AJ205" s="181"/>
      <c r="AK205" s="181"/>
      <c r="AL205" s="181"/>
      <c r="AM205" s="181"/>
      <c r="AN205" s="181"/>
      <c r="AO205" s="181"/>
      <c r="AP205" s="181"/>
      <c r="AQ205" s="181"/>
      <c r="AR205" s="181"/>
      <c r="AS205" s="181"/>
      <c r="AT205" s="181"/>
      <c r="AU205" s="181"/>
      <c r="AV205" s="181"/>
      <c r="AW205" s="181"/>
      <c r="AX205" s="181"/>
      <c r="AY205" s="181"/>
      <c r="AZ205" s="181"/>
      <c r="BA205" s="181"/>
      <c r="BB205" s="181"/>
      <c r="BC205" s="181"/>
      <c r="BD205" s="181"/>
      <c r="BE205" s="181"/>
      <c r="BF205" s="181"/>
      <c r="BG205" s="181"/>
      <c r="BH205" s="181"/>
      <c r="BI205" s="181"/>
      <c r="BJ205" s="181"/>
      <c r="BK205" s="181"/>
      <c r="BL205" s="181"/>
      <c r="BM205" s="181"/>
      <c r="BN205" s="181"/>
      <c r="BO205" s="181"/>
      <c r="BP205" s="181"/>
      <c r="BQ205" s="181"/>
      <c r="BR205" s="181"/>
      <c r="BS205" s="181"/>
      <c r="BT205" s="181"/>
      <c r="BU205" s="181"/>
    </row>
    <row r="206" spans="24:73">
      <c r="X206" s="181"/>
      <c r="Y206" s="181"/>
      <c r="Z206" s="181"/>
      <c r="AA206" s="181"/>
      <c r="AB206" s="181"/>
      <c r="AC206" s="181"/>
      <c r="AD206" s="181"/>
      <c r="AE206" s="181"/>
      <c r="AF206" s="181"/>
      <c r="AG206" s="181"/>
      <c r="AH206" s="181"/>
      <c r="AI206" s="181"/>
      <c r="AJ206" s="181"/>
      <c r="AK206" s="181"/>
      <c r="AL206" s="181"/>
      <c r="AM206" s="181"/>
      <c r="AN206" s="181"/>
      <c r="AO206" s="181"/>
      <c r="AP206" s="181"/>
      <c r="AQ206" s="181"/>
      <c r="AR206" s="181"/>
      <c r="AS206" s="181"/>
      <c r="AT206" s="181"/>
      <c r="AU206" s="181"/>
      <c r="AV206" s="181"/>
      <c r="AW206" s="181"/>
      <c r="AX206" s="181"/>
      <c r="AY206" s="181"/>
      <c r="AZ206" s="181"/>
      <c r="BA206" s="181"/>
      <c r="BB206" s="181"/>
      <c r="BC206" s="181"/>
      <c r="BD206" s="181"/>
      <c r="BE206" s="181"/>
      <c r="BF206" s="181"/>
      <c r="BG206" s="181"/>
      <c r="BH206" s="181"/>
      <c r="BI206" s="181"/>
      <c r="BJ206" s="181"/>
      <c r="BK206" s="181"/>
      <c r="BL206" s="181"/>
      <c r="BM206" s="181"/>
      <c r="BN206" s="181"/>
      <c r="BO206" s="181"/>
      <c r="BP206" s="181"/>
      <c r="BQ206" s="181"/>
      <c r="BR206" s="181"/>
      <c r="BS206" s="181"/>
      <c r="BT206" s="181"/>
      <c r="BU206" s="181"/>
    </row>
    <row r="207" spans="24:73">
      <c r="X207" s="181"/>
      <c r="Y207" s="181"/>
      <c r="Z207" s="181"/>
      <c r="AA207" s="181"/>
      <c r="AB207" s="181"/>
      <c r="AC207" s="181"/>
      <c r="AD207" s="181"/>
      <c r="AE207" s="181"/>
      <c r="AF207" s="181"/>
      <c r="AG207" s="181"/>
      <c r="AH207" s="181"/>
      <c r="AI207" s="181"/>
      <c r="AJ207" s="181"/>
      <c r="AK207" s="181"/>
      <c r="AL207" s="181"/>
      <c r="AM207" s="181"/>
      <c r="AN207" s="181"/>
      <c r="AO207" s="181"/>
      <c r="AP207" s="181"/>
      <c r="AQ207" s="181"/>
      <c r="AR207" s="181"/>
      <c r="AS207" s="181"/>
      <c r="AT207" s="181"/>
      <c r="AU207" s="181"/>
      <c r="AV207" s="181"/>
      <c r="AW207" s="181"/>
      <c r="AX207" s="181"/>
      <c r="AY207" s="181"/>
      <c r="AZ207" s="181"/>
      <c r="BA207" s="181"/>
      <c r="BB207" s="181"/>
      <c r="BC207" s="181"/>
      <c r="BD207" s="181"/>
      <c r="BE207" s="181"/>
      <c r="BF207" s="181"/>
      <c r="BG207" s="181"/>
      <c r="BH207" s="181"/>
      <c r="BI207" s="181"/>
      <c r="BJ207" s="181"/>
      <c r="BK207" s="181"/>
      <c r="BL207" s="181"/>
      <c r="BM207" s="181"/>
      <c r="BN207" s="181"/>
      <c r="BO207" s="181"/>
      <c r="BP207" s="181"/>
      <c r="BQ207" s="181"/>
      <c r="BR207" s="181"/>
      <c r="BS207" s="181"/>
      <c r="BT207" s="181"/>
      <c r="BU207" s="181"/>
    </row>
    <row r="208" spans="24:73">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c r="BC208" s="181"/>
      <c r="BD208" s="181"/>
      <c r="BE208" s="181"/>
      <c r="BF208" s="181"/>
      <c r="BG208" s="181"/>
      <c r="BH208" s="181"/>
      <c r="BI208" s="181"/>
      <c r="BJ208" s="181"/>
      <c r="BK208" s="181"/>
      <c r="BL208" s="181"/>
      <c r="BM208" s="181"/>
      <c r="BN208" s="181"/>
      <c r="BO208" s="181"/>
      <c r="BP208" s="181"/>
      <c r="BQ208" s="181"/>
      <c r="BR208" s="181"/>
      <c r="BS208" s="181"/>
      <c r="BT208" s="181"/>
      <c r="BU208" s="181"/>
    </row>
    <row r="209" spans="24:73">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181"/>
      <c r="BS209" s="181"/>
      <c r="BT209" s="181"/>
      <c r="BU209" s="181"/>
    </row>
    <row r="210" spans="24:73">
      <c r="X210" s="181"/>
      <c r="Y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c r="AU210" s="181"/>
      <c r="AV210" s="181"/>
      <c r="AW210" s="181"/>
      <c r="AX210" s="181"/>
      <c r="AY210" s="181"/>
      <c r="AZ210" s="181"/>
      <c r="BA210" s="181"/>
      <c r="BB210" s="181"/>
      <c r="BC210" s="181"/>
      <c r="BD210" s="181"/>
      <c r="BE210" s="181"/>
      <c r="BF210" s="181"/>
      <c r="BG210" s="181"/>
      <c r="BH210" s="181"/>
      <c r="BI210" s="181"/>
      <c r="BJ210" s="181"/>
      <c r="BK210" s="181"/>
      <c r="BL210" s="181"/>
      <c r="BM210" s="181"/>
      <c r="BN210" s="181"/>
      <c r="BO210" s="181"/>
      <c r="BP210" s="181"/>
      <c r="BQ210" s="181"/>
      <c r="BR210" s="181"/>
      <c r="BS210" s="181"/>
      <c r="BT210" s="181"/>
      <c r="BU210" s="181"/>
    </row>
    <row r="211" spans="24:73">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c r="BK211" s="181"/>
      <c r="BL211" s="181"/>
      <c r="BM211" s="181"/>
      <c r="BN211" s="181"/>
      <c r="BO211" s="181"/>
      <c r="BP211" s="181"/>
      <c r="BQ211" s="181"/>
      <c r="BR211" s="181"/>
      <c r="BS211" s="181"/>
      <c r="BT211" s="181"/>
      <c r="BU211" s="181"/>
    </row>
    <row r="212" spans="24:73">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81"/>
      <c r="BP212" s="181"/>
      <c r="BQ212" s="181"/>
      <c r="BR212" s="181"/>
      <c r="BS212" s="181"/>
      <c r="BT212" s="181"/>
      <c r="BU212" s="181"/>
    </row>
    <row r="213" spans="24:73">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c r="BO213" s="181"/>
      <c r="BP213" s="181"/>
      <c r="BQ213" s="181"/>
      <c r="BR213" s="181"/>
      <c r="BS213" s="181"/>
      <c r="BT213" s="181"/>
      <c r="BU213" s="181"/>
    </row>
    <row r="214" spans="24:73">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row>
    <row r="215" spans="24:73">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row>
    <row r="216" spans="24:73">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row>
    <row r="217" spans="24:73">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row>
    <row r="218" spans="24:73">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181"/>
      <c r="BS218" s="181"/>
      <c r="BT218" s="181"/>
      <c r="BU218" s="181"/>
    </row>
    <row r="219" spans="24:73">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row>
    <row r="220" spans="24:73">
      <c r="X220" s="181"/>
      <c r="Y220" s="181"/>
      <c r="Z220" s="181"/>
      <c r="AA220" s="181"/>
      <c r="AB220" s="181"/>
      <c r="AC220" s="181"/>
      <c r="AD220" s="181"/>
      <c r="AE220" s="181"/>
      <c r="AF220" s="181"/>
      <c r="AG220" s="181"/>
      <c r="AH220" s="181"/>
      <c r="AI220" s="181"/>
      <c r="AJ220" s="181"/>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1"/>
      <c r="BP220" s="181"/>
      <c r="BQ220" s="181"/>
      <c r="BR220" s="181"/>
      <c r="BS220" s="181"/>
      <c r="BT220" s="181"/>
      <c r="BU220" s="181"/>
    </row>
    <row r="221" spans="24:73">
      <c r="X221" s="181"/>
      <c r="Y221" s="181"/>
      <c r="Z221" s="181"/>
      <c r="AA221" s="181"/>
      <c r="AB221" s="181"/>
      <c r="AC221" s="181"/>
      <c r="AD221" s="181"/>
      <c r="AE221" s="181"/>
      <c r="AF221" s="181"/>
      <c r="AG221" s="181"/>
      <c r="AH221" s="181"/>
      <c r="AI221" s="181"/>
      <c r="AJ221" s="181"/>
      <c r="AK221" s="181"/>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181"/>
      <c r="BS221" s="181"/>
      <c r="BT221" s="181"/>
      <c r="BU221" s="181"/>
    </row>
    <row r="222" spans="24:73">
      <c r="X222" s="181"/>
      <c r="Y222" s="181"/>
      <c r="Z222" s="181"/>
      <c r="AA222" s="181"/>
      <c r="AB222" s="181"/>
      <c r="AC222" s="181"/>
      <c r="AD222" s="181"/>
      <c r="AE222" s="181"/>
      <c r="AF222" s="181"/>
      <c r="AG222" s="181"/>
      <c r="AH222" s="181"/>
      <c r="AI222" s="181"/>
      <c r="AJ222" s="181"/>
      <c r="AK222" s="181"/>
      <c r="AL222" s="181"/>
      <c r="AM222" s="181"/>
      <c r="AN222" s="181"/>
      <c r="AO222" s="181"/>
      <c r="AP222" s="181"/>
      <c r="AQ222" s="181"/>
      <c r="AR222" s="181"/>
      <c r="AS222" s="181"/>
      <c r="AT222" s="181"/>
      <c r="AU222" s="181"/>
      <c r="AV222" s="181"/>
      <c r="AW222" s="181"/>
      <c r="AX222" s="181"/>
      <c r="AY222" s="181"/>
      <c r="AZ222" s="181"/>
      <c r="BA222" s="181"/>
      <c r="BB222" s="181"/>
      <c r="BC222" s="181"/>
      <c r="BD222" s="181"/>
      <c r="BE222" s="181"/>
      <c r="BF222" s="181"/>
      <c r="BG222" s="181"/>
      <c r="BH222" s="181"/>
      <c r="BI222" s="181"/>
      <c r="BJ222" s="181"/>
      <c r="BK222" s="181"/>
      <c r="BL222" s="181"/>
      <c r="BM222" s="181"/>
      <c r="BN222" s="181"/>
      <c r="BO222" s="181"/>
      <c r="BP222" s="181"/>
      <c r="BQ222" s="181"/>
      <c r="BR222" s="181"/>
      <c r="BS222" s="181"/>
      <c r="BT222" s="181"/>
      <c r="BU222" s="181"/>
    </row>
    <row r="223" spans="24:73">
      <c r="X223" s="181"/>
      <c r="Y223" s="181"/>
      <c r="Z223" s="181"/>
      <c r="AA223" s="181"/>
      <c r="AB223" s="181"/>
      <c r="AC223" s="181"/>
      <c r="AD223" s="181"/>
      <c r="AE223" s="181"/>
      <c r="AF223" s="181"/>
      <c r="AG223" s="181"/>
      <c r="AH223" s="181"/>
      <c r="AI223" s="181"/>
      <c r="AJ223" s="181"/>
      <c r="AK223" s="181"/>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c r="BK223" s="181"/>
      <c r="BL223" s="181"/>
      <c r="BM223" s="181"/>
      <c r="BN223" s="181"/>
      <c r="BO223" s="181"/>
      <c r="BP223" s="181"/>
      <c r="BQ223" s="181"/>
      <c r="BR223" s="181"/>
      <c r="BS223" s="181"/>
      <c r="BT223" s="181"/>
      <c r="BU223" s="181"/>
    </row>
    <row r="224" spans="24:73">
      <c r="X224" s="181"/>
      <c r="Y224" s="181"/>
      <c r="Z224" s="181"/>
      <c r="AA224" s="181"/>
      <c r="AB224" s="181"/>
      <c r="AC224" s="181"/>
      <c r="AD224" s="181"/>
      <c r="AE224" s="181"/>
      <c r="AF224" s="181"/>
      <c r="AG224" s="181"/>
      <c r="AH224" s="181"/>
      <c r="AI224" s="181"/>
      <c r="AJ224" s="181"/>
      <c r="AK224" s="181"/>
      <c r="AL224" s="181"/>
      <c r="AM224" s="181"/>
      <c r="AN224" s="181"/>
      <c r="AO224" s="181"/>
      <c r="AP224" s="181"/>
      <c r="AQ224" s="181"/>
      <c r="AR224" s="181"/>
      <c r="AS224" s="181"/>
      <c r="AT224" s="181"/>
      <c r="AU224" s="181"/>
      <c r="AV224" s="181"/>
      <c r="AW224" s="181"/>
      <c r="AX224" s="181"/>
      <c r="AY224" s="181"/>
      <c r="AZ224" s="181"/>
      <c r="BA224" s="181"/>
      <c r="BB224" s="181"/>
      <c r="BC224" s="181"/>
      <c r="BD224" s="181"/>
      <c r="BE224" s="181"/>
      <c r="BF224" s="181"/>
      <c r="BG224" s="181"/>
      <c r="BH224" s="181"/>
      <c r="BI224" s="181"/>
      <c r="BJ224" s="181"/>
      <c r="BK224" s="181"/>
      <c r="BL224" s="181"/>
      <c r="BM224" s="181"/>
      <c r="BN224" s="181"/>
      <c r="BO224" s="181"/>
      <c r="BP224" s="181"/>
      <c r="BQ224" s="181"/>
      <c r="BR224" s="181"/>
      <c r="BS224" s="181"/>
      <c r="BT224" s="181"/>
      <c r="BU224" s="181"/>
    </row>
    <row r="225" spans="24:73">
      <c r="X225" s="181"/>
      <c r="Y225" s="181"/>
      <c r="Z225" s="181"/>
      <c r="AA225" s="181"/>
      <c r="AB225" s="181"/>
      <c r="AC225" s="181"/>
      <c r="AD225" s="181"/>
      <c r="AE225" s="181"/>
      <c r="AF225" s="181"/>
      <c r="AG225" s="181"/>
      <c r="AH225" s="181"/>
      <c r="AI225" s="181"/>
      <c r="AJ225" s="181"/>
      <c r="AK225" s="181"/>
      <c r="AL225" s="181"/>
      <c r="AM225" s="181"/>
      <c r="AN225" s="181"/>
      <c r="AO225" s="181"/>
      <c r="AP225" s="181"/>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c r="BK225" s="181"/>
      <c r="BL225" s="181"/>
      <c r="BM225" s="181"/>
      <c r="BN225" s="181"/>
      <c r="BO225" s="181"/>
      <c r="BP225" s="181"/>
      <c r="BQ225" s="181"/>
      <c r="BR225" s="181"/>
      <c r="BS225" s="181"/>
      <c r="BT225" s="181"/>
      <c r="BU225" s="181"/>
    </row>
    <row r="226" spans="24:73">
      <c r="X226" s="181"/>
      <c r="Y226" s="181"/>
      <c r="Z226" s="181"/>
      <c r="AA226" s="181"/>
      <c r="AB226" s="181"/>
      <c r="AC226" s="181"/>
      <c r="AD226" s="181"/>
      <c r="AE226" s="181"/>
      <c r="AF226" s="181"/>
      <c r="AG226" s="181"/>
      <c r="AH226" s="181"/>
      <c r="AI226" s="181"/>
      <c r="AJ226" s="181"/>
      <c r="AK226" s="181"/>
      <c r="AL226" s="181"/>
      <c r="AM226" s="181"/>
      <c r="AN226" s="181"/>
      <c r="AO226" s="181"/>
      <c r="AP226" s="181"/>
      <c r="AQ226" s="181"/>
      <c r="AR226" s="181"/>
      <c r="AS226" s="181"/>
      <c r="AT226" s="181"/>
      <c r="AU226" s="181"/>
      <c r="AV226" s="181"/>
      <c r="AW226" s="181"/>
      <c r="AX226" s="181"/>
      <c r="AY226" s="181"/>
      <c r="AZ226" s="181"/>
      <c r="BA226" s="181"/>
      <c r="BB226" s="181"/>
      <c r="BC226" s="181"/>
      <c r="BD226" s="181"/>
      <c r="BE226" s="181"/>
      <c r="BF226" s="181"/>
      <c r="BG226" s="181"/>
      <c r="BH226" s="181"/>
      <c r="BI226" s="181"/>
      <c r="BJ226" s="181"/>
      <c r="BK226" s="181"/>
      <c r="BL226" s="181"/>
      <c r="BM226" s="181"/>
      <c r="BN226" s="181"/>
      <c r="BO226" s="181"/>
      <c r="BP226" s="181"/>
      <c r="BQ226" s="181"/>
      <c r="BR226" s="181"/>
      <c r="BS226" s="181"/>
      <c r="BT226" s="181"/>
      <c r="BU226" s="181"/>
    </row>
    <row r="227" spans="24:73">
      <c r="X227" s="181"/>
      <c r="Y227" s="181"/>
      <c r="Z227" s="181"/>
      <c r="AA227" s="181"/>
      <c r="AB227" s="181"/>
      <c r="AC227" s="181"/>
      <c r="AD227" s="181"/>
      <c r="AE227" s="181"/>
      <c r="AF227" s="181"/>
      <c r="AG227" s="181"/>
      <c r="AH227" s="181"/>
      <c r="AI227" s="181"/>
      <c r="AJ227" s="181"/>
      <c r="AK227" s="181"/>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181"/>
      <c r="BS227" s="181"/>
      <c r="BT227" s="181"/>
      <c r="BU227" s="181"/>
    </row>
    <row r="228" spans="24:73">
      <c r="X228" s="181"/>
      <c r="Y228" s="181"/>
      <c r="Z228" s="181"/>
      <c r="AA228" s="181"/>
      <c r="AB228" s="181"/>
      <c r="AC228" s="181"/>
      <c r="AD228" s="181"/>
      <c r="AE228" s="181"/>
      <c r="AF228" s="181"/>
      <c r="AG228" s="181"/>
      <c r="AH228" s="181"/>
      <c r="AI228" s="181"/>
      <c r="AJ228" s="181"/>
      <c r="AK228" s="181"/>
      <c r="AL228" s="181"/>
      <c r="AM228" s="181"/>
      <c r="AN228" s="181"/>
      <c r="AO228" s="181"/>
      <c r="AP228" s="181"/>
      <c r="AQ228" s="181"/>
      <c r="AR228" s="181"/>
      <c r="AS228" s="181"/>
      <c r="AT228" s="181"/>
      <c r="AU228" s="181"/>
      <c r="AV228" s="181"/>
      <c r="AW228" s="181"/>
      <c r="AX228" s="181"/>
      <c r="AY228" s="181"/>
      <c r="AZ228" s="181"/>
      <c r="BA228" s="181"/>
      <c r="BB228" s="181"/>
      <c r="BC228" s="181"/>
      <c r="BD228" s="181"/>
      <c r="BE228" s="181"/>
      <c r="BF228" s="181"/>
      <c r="BG228" s="181"/>
      <c r="BH228" s="181"/>
      <c r="BI228" s="181"/>
      <c r="BJ228" s="181"/>
      <c r="BK228" s="181"/>
      <c r="BL228" s="181"/>
      <c r="BM228" s="181"/>
      <c r="BN228" s="181"/>
      <c r="BO228" s="181"/>
      <c r="BP228" s="181"/>
      <c r="BQ228" s="181"/>
      <c r="BR228" s="181"/>
      <c r="BS228" s="181"/>
      <c r="BT228" s="181"/>
      <c r="BU228" s="181"/>
    </row>
    <row r="229" spans="24:73">
      <c r="X229" s="181"/>
      <c r="Y229" s="181"/>
      <c r="Z229" s="181"/>
      <c r="AA229" s="181"/>
      <c r="AB229" s="181"/>
      <c r="AC229" s="181"/>
      <c r="AD229" s="181"/>
      <c r="AE229" s="181"/>
      <c r="AF229" s="181"/>
      <c r="AG229" s="181"/>
      <c r="AH229" s="181"/>
      <c r="AI229" s="181"/>
      <c r="AJ229" s="181"/>
      <c r="AK229" s="181"/>
      <c r="AL229" s="181"/>
      <c r="AM229" s="181"/>
      <c r="AN229" s="181"/>
      <c r="AO229" s="181"/>
      <c r="AP229" s="181"/>
      <c r="AQ229" s="181"/>
      <c r="AR229" s="181"/>
      <c r="AS229" s="181"/>
      <c r="AT229" s="181"/>
      <c r="AU229" s="181"/>
      <c r="AV229" s="181"/>
      <c r="AW229" s="181"/>
      <c r="AX229" s="181"/>
      <c r="AY229" s="181"/>
      <c r="AZ229" s="181"/>
      <c r="BA229" s="181"/>
      <c r="BB229" s="181"/>
      <c r="BC229" s="181"/>
      <c r="BD229" s="181"/>
      <c r="BE229" s="181"/>
      <c r="BF229" s="181"/>
      <c r="BG229" s="181"/>
      <c r="BH229" s="181"/>
      <c r="BI229" s="181"/>
      <c r="BJ229" s="181"/>
      <c r="BK229" s="181"/>
      <c r="BL229" s="181"/>
      <c r="BM229" s="181"/>
      <c r="BN229" s="181"/>
      <c r="BO229" s="181"/>
      <c r="BP229" s="181"/>
      <c r="BQ229" s="181"/>
      <c r="BR229" s="181"/>
      <c r="BS229" s="181"/>
      <c r="BT229" s="181"/>
      <c r="BU229" s="181"/>
    </row>
    <row r="230" spans="24:73">
      <c r="X230" s="181"/>
      <c r="Y230" s="181"/>
      <c r="Z230" s="181"/>
      <c r="AA230" s="181"/>
      <c r="AB230" s="181"/>
      <c r="AC230" s="181"/>
      <c r="AD230" s="181"/>
      <c r="AE230" s="181"/>
      <c r="AF230" s="181"/>
      <c r="AG230" s="181"/>
      <c r="AH230" s="181"/>
      <c r="AI230" s="181"/>
      <c r="AJ230" s="181"/>
      <c r="AK230" s="181"/>
      <c r="AL230" s="181"/>
      <c r="AM230" s="181"/>
      <c r="AN230" s="181"/>
      <c r="AO230" s="181"/>
      <c r="AP230" s="18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c r="BK230" s="181"/>
      <c r="BL230" s="181"/>
      <c r="BM230" s="181"/>
      <c r="BN230" s="181"/>
      <c r="BO230" s="181"/>
      <c r="BP230" s="181"/>
      <c r="BQ230" s="181"/>
      <c r="BR230" s="181"/>
      <c r="BS230" s="181"/>
      <c r="BT230" s="181"/>
      <c r="BU230" s="181"/>
    </row>
    <row r="231" spans="24:73">
      <c r="X231" s="181"/>
      <c r="Y231" s="181"/>
      <c r="Z231" s="181"/>
      <c r="AA231" s="181"/>
      <c r="AB231" s="181"/>
      <c r="AC231" s="181"/>
      <c r="AD231" s="181"/>
      <c r="AE231" s="181"/>
      <c r="AF231" s="181"/>
      <c r="AG231" s="181"/>
      <c r="AH231" s="181"/>
      <c r="AI231" s="181"/>
      <c r="AJ231" s="181"/>
      <c r="AK231" s="181"/>
      <c r="AL231" s="181"/>
      <c r="AM231" s="181"/>
      <c r="AN231" s="181"/>
      <c r="AO231" s="181"/>
      <c r="AP231" s="181"/>
      <c r="AQ231" s="181"/>
      <c r="AR231" s="181"/>
      <c r="AS231" s="181"/>
      <c r="AT231" s="181"/>
      <c r="AU231" s="181"/>
      <c r="AV231" s="181"/>
      <c r="AW231" s="181"/>
      <c r="AX231" s="181"/>
      <c r="AY231" s="181"/>
      <c r="AZ231" s="181"/>
      <c r="BA231" s="181"/>
      <c r="BB231" s="181"/>
      <c r="BC231" s="181"/>
      <c r="BD231" s="181"/>
      <c r="BE231" s="181"/>
      <c r="BF231" s="181"/>
      <c r="BG231" s="181"/>
      <c r="BH231" s="181"/>
      <c r="BI231" s="181"/>
      <c r="BJ231" s="181"/>
      <c r="BK231" s="181"/>
      <c r="BL231" s="181"/>
      <c r="BM231" s="181"/>
      <c r="BN231" s="181"/>
      <c r="BO231" s="181"/>
      <c r="BP231" s="181"/>
      <c r="BQ231" s="181"/>
      <c r="BR231" s="181"/>
      <c r="BS231" s="181"/>
      <c r="BT231" s="181"/>
      <c r="BU231" s="181"/>
    </row>
    <row r="232" spans="24:73">
      <c r="X232" s="181"/>
      <c r="Y232" s="181"/>
      <c r="Z232" s="181"/>
      <c r="AA232" s="181"/>
      <c r="AB232" s="181"/>
      <c r="AC232" s="181"/>
      <c r="AD232" s="181"/>
      <c r="AE232" s="181"/>
      <c r="AF232" s="181"/>
      <c r="AG232" s="181"/>
      <c r="AH232" s="181"/>
      <c r="AI232" s="181"/>
      <c r="AJ232" s="181"/>
      <c r="AK232" s="181"/>
      <c r="AL232" s="181"/>
      <c r="AM232" s="181"/>
      <c r="AN232" s="181"/>
      <c r="AO232" s="181"/>
      <c r="AP232" s="181"/>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c r="BK232" s="181"/>
      <c r="BL232" s="181"/>
      <c r="BM232" s="181"/>
      <c r="BN232" s="181"/>
      <c r="BO232" s="181"/>
      <c r="BP232" s="181"/>
      <c r="BQ232" s="181"/>
      <c r="BR232" s="181"/>
      <c r="BS232" s="181"/>
      <c r="BT232" s="181"/>
      <c r="BU232" s="181"/>
    </row>
    <row r="233" spans="24:73">
      <c r="X233" s="181"/>
      <c r="Y233" s="181"/>
      <c r="Z233" s="181"/>
      <c r="AA233" s="181"/>
      <c r="AB233" s="181"/>
      <c r="AC233" s="181"/>
      <c r="AD233" s="181"/>
      <c r="AE233" s="181"/>
      <c r="AF233" s="181"/>
      <c r="AG233" s="181"/>
      <c r="AH233" s="181"/>
      <c r="AI233" s="181"/>
      <c r="AJ233" s="181"/>
      <c r="AK233" s="181"/>
      <c r="AL233" s="181"/>
      <c r="AM233" s="181"/>
      <c r="AN233" s="181"/>
      <c r="AO233" s="181"/>
      <c r="AP233" s="181"/>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c r="BK233" s="181"/>
      <c r="BL233" s="181"/>
      <c r="BM233" s="181"/>
      <c r="BN233" s="181"/>
      <c r="BO233" s="181"/>
      <c r="BP233" s="181"/>
      <c r="BQ233" s="181"/>
      <c r="BR233" s="181"/>
      <c r="BS233" s="181"/>
      <c r="BT233" s="181"/>
      <c r="BU233" s="181"/>
    </row>
    <row r="234" spans="24:73">
      <c r="X234" s="181"/>
      <c r="Y234" s="181"/>
      <c r="Z234" s="181"/>
      <c r="AA234" s="181"/>
      <c r="AB234" s="181"/>
      <c r="AC234" s="181"/>
      <c r="AD234" s="181"/>
      <c r="AE234" s="181"/>
      <c r="AF234" s="181"/>
      <c r="AG234" s="181"/>
      <c r="AH234" s="181"/>
      <c r="AI234" s="181"/>
      <c r="AJ234" s="181"/>
      <c r="AK234" s="181"/>
      <c r="AL234" s="181"/>
      <c r="AM234" s="181"/>
      <c r="AN234" s="181"/>
      <c r="AO234" s="181"/>
      <c r="AP234" s="181"/>
      <c r="AQ234" s="181"/>
      <c r="AR234" s="181"/>
      <c r="AS234" s="181"/>
      <c r="AT234" s="181"/>
      <c r="AU234" s="181"/>
      <c r="AV234" s="181"/>
      <c r="AW234" s="181"/>
      <c r="AX234" s="181"/>
      <c r="AY234" s="181"/>
      <c r="AZ234" s="181"/>
      <c r="BA234" s="181"/>
      <c r="BB234" s="181"/>
      <c r="BC234" s="181"/>
      <c r="BD234" s="181"/>
      <c r="BE234" s="181"/>
      <c r="BF234" s="181"/>
      <c r="BG234" s="181"/>
      <c r="BH234" s="181"/>
      <c r="BI234" s="181"/>
      <c r="BJ234" s="181"/>
      <c r="BK234" s="181"/>
      <c r="BL234" s="181"/>
      <c r="BM234" s="181"/>
      <c r="BN234" s="181"/>
      <c r="BO234" s="181"/>
      <c r="BP234" s="181"/>
      <c r="BQ234" s="181"/>
      <c r="BR234" s="181"/>
      <c r="BS234" s="181"/>
      <c r="BT234" s="181"/>
      <c r="BU234" s="181"/>
    </row>
    <row r="235" spans="24:73">
      <c r="X235" s="181"/>
      <c r="Y235" s="181"/>
      <c r="Z235" s="181"/>
      <c r="AA235" s="181"/>
      <c r="AB235" s="181"/>
      <c r="AC235" s="181"/>
      <c r="AD235" s="181"/>
      <c r="AE235" s="181"/>
      <c r="AF235" s="181"/>
      <c r="AG235" s="181"/>
      <c r="AH235" s="181"/>
      <c r="AI235" s="181"/>
      <c r="AJ235" s="181"/>
      <c r="AK235" s="181"/>
      <c r="AL235" s="181"/>
      <c r="AM235" s="181"/>
      <c r="AN235" s="181"/>
      <c r="AO235" s="181"/>
      <c r="AP235" s="181"/>
      <c r="AQ235" s="181"/>
      <c r="AR235" s="181"/>
      <c r="AS235" s="181"/>
      <c r="AT235" s="181"/>
      <c r="AU235" s="181"/>
      <c r="AV235" s="181"/>
      <c r="AW235" s="181"/>
      <c r="AX235" s="181"/>
      <c r="AY235" s="181"/>
      <c r="AZ235" s="181"/>
      <c r="BA235" s="181"/>
      <c r="BB235" s="181"/>
      <c r="BC235" s="181"/>
      <c r="BD235" s="181"/>
      <c r="BE235" s="181"/>
      <c r="BF235" s="181"/>
      <c r="BG235" s="181"/>
      <c r="BH235" s="181"/>
      <c r="BI235" s="181"/>
      <c r="BJ235" s="181"/>
      <c r="BK235" s="181"/>
      <c r="BL235" s="181"/>
      <c r="BM235" s="181"/>
      <c r="BN235" s="181"/>
      <c r="BO235" s="181"/>
      <c r="BP235" s="181"/>
      <c r="BQ235" s="181"/>
      <c r="BR235" s="181"/>
      <c r="BS235" s="181"/>
      <c r="BT235" s="181"/>
      <c r="BU235" s="181"/>
    </row>
    <row r="236" spans="24:73">
      <c r="X236" s="181"/>
      <c r="Y236" s="181"/>
      <c r="Z236" s="181"/>
      <c r="AA236" s="181"/>
      <c r="AB236" s="181"/>
      <c r="AC236" s="181"/>
      <c r="AD236" s="181"/>
      <c r="AE236" s="181"/>
      <c r="AF236" s="181"/>
      <c r="AG236" s="181"/>
      <c r="AH236" s="181"/>
      <c r="AI236" s="181"/>
      <c r="AJ236" s="181"/>
      <c r="AK236" s="181"/>
      <c r="AL236" s="181"/>
      <c r="AM236" s="181"/>
      <c r="AN236" s="181"/>
      <c r="AO236" s="181"/>
      <c r="AP236" s="181"/>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c r="BK236" s="181"/>
      <c r="BL236" s="181"/>
      <c r="BM236" s="181"/>
      <c r="BN236" s="181"/>
      <c r="BO236" s="181"/>
      <c r="BP236" s="181"/>
      <c r="BQ236" s="181"/>
      <c r="BR236" s="181"/>
      <c r="BS236" s="181"/>
      <c r="BT236" s="181"/>
      <c r="BU236" s="181"/>
    </row>
    <row r="237" spans="24:73">
      <c r="X237" s="181"/>
      <c r="Y237" s="181"/>
      <c r="Z237" s="181"/>
      <c r="AA237" s="181"/>
      <c r="AB237" s="181"/>
      <c r="AC237" s="181"/>
      <c r="AD237" s="181"/>
      <c r="AE237" s="181"/>
      <c r="AF237" s="181"/>
      <c r="AG237" s="181"/>
      <c r="AH237" s="181"/>
      <c r="AI237" s="181"/>
      <c r="AJ237" s="181"/>
      <c r="AK237" s="181"/>
      <c r="AL237" s="181"/>
      <c r="AM237" s="181"/>
      <c r="AN237" s="181"/>
      <c r="AO237" s="181"/>
      <c r="AP237" s="181"/>
      <c r="AQ237" s="181"/>
      <c r="AR237" s="181"/>
      <c r="AS237" s="181"/>
      <c r="AT237" s="181"/>
      <c r="AU237" s="181"/>
      <c r="AV237" s="181"/>
      <c r="AW237" s="181"/>
      <c r="AX237" s="181"/>
      <c r="AY237" s="181"/>
      <c r="AZ237" s="181"/>
      <c r="BA237" s="181"/>
      <c r="BB237" s="181"/>
      <c r="BC237" s="181"/>
      <c r="BD237" s="181"/>
      <c r="BE237" s="181"/>
      <c r="BF237" s="181"/>
      <c r="BG237" s="181"/>
      <c r="BH237" s="181"/>
      <c r="BI237" s="181"/>
      <c r="BJ237" s="181"/>
      <c r="BK237" s="181"/>
      <c r="BL237" s="181"/>
      <c r="BM237" s="181"/>
      <c r="BN237" s="181"/>
      <c r="BO237" s="181"/>
      <c r="BP237" s="181"/>
      <c r="BQ237" s="181"/>
      <c r="BR237" s="181"/>
      <c r="BS237" s="181"/>
      <c r="BT237" s="181"/>
      <c r="BU237" s="181"/>
    </row>
    <row r="238" spans="24:73">
      <c r="X238" s="181"/>
      <c r="Y238" s="181"/>
      <c r="Z238" s="181"/>
      <c r="AA238" s="181"/>
      <c r="AB238" s="181"/>
      <c r="AC238" s="181"/>
      <c r="AD238" s="181"/>
      <c r="AE238" s="181"/>
      <c r="AF238" s="181"/>
      <c r="AG238" s="181"/>
      <c r="AH238" s="181"/>
      <c r="AI238" s="181"/>
      <c r="AJ238" s="181"/>
      <c r="AK238" s="181"/>
      <c r="AL238" s="181"/>
      <c r="AM238" s="181"/>
      <c r="AN238" s="181"/>
      <c r="AO238" s="181"/>
      <c r="AP238" s="181"/>
      <c r="AQ238" s="181"/>
      <c r="AR238" s="181"/>
      <c r="AS238" s="181"/>
      <c r="AT238" s="181"/>
      <c r="AU238" s="181"/>
      <c r="AV238" s="181"/>
      <c r="AW238" s="181"/>
      <c r="AX238" s="181"/>
      <c r="AY238" s="181"/>
      <c r="AZ238" s="181"/>
      <c r="BA238" s="181"/>
      <c r="BB238" s="181"/>
      <c r="BC238" s="181"/>
      <c r="BD238" s="181"/>
      <c r="BE238" s="181"/>
      <c r="BF238" s="181"/>
      <c r="BG238" s="181"/>
      <c r="BH238" s="181"/>
      <c r="BI238" s="181"/>
      <c r="BJ238" s="181"/>
      <c r="BK238" s="181"/>
      <c r="BL238" s="181"/>
      <c r="BM238" s="181"/>
      <c r="BN238" s="181"/>
      <c r="BO238" s="181"/>
      <c r="BP238" s="181"/>
      <c r="BQ238" s="181"/>
      <c r="BR238" s="181"/>
      <c r="BS238" s="181"/>
      <c r="BT238" s="181"/>
      <c r="BU238" s="181"/>
    </row>
    <row r="239" spans="24:73">
      <c r="X239" s="181"/>
      <c r="Y239" s="181"/>
      <c r="Z239" s="181"/>
      <c r="AA239" s="181"/>
      <c r="AB239" s="181"/>
      <c r="AC239" s="181"/>
      <c r="AD239" s="181"/>
      <c r="AE239" s="181"/>
      <c r="AF239" s="181"/>
      <c r="AG239" s="181"/>
      <c r="AH239" s="181"/>
      <c r="AI239" s="181"/>
      <c r="AJ239" s="181"/>
      <c r="AK239" s="181"/>
      <c r="AL239" s="181"/>
      <c r="AM239" s="181"/>
      <c r="AN239" s="181"/>
      <c r="AO239" s="181"/>
      <c r="AP239" s="181"/>
      <c r="AQ239" s="181"/>
      <c r="AR239" s="181"/>
      <c r="AS239" s="181"/>
      <c r="AT239" s="181"/>
      <c r="AU239" s="181"/>
      <c r="AV239" s="181"/>
      <c r="AW239" s="181"/>
      <c r="AX239" s="181"/>
      <c r="AY239" s="181"/>
      <c r="AZ239" s="181"/>
      <c r="BA239" s="181"/>
      <c r="BB239" s="181"/>
      <c r="BC239" s="181"/>
      <c r="BD239" s="181"/>
      <c r="BE239" s="181"/>
      <c r="BF239" s="181"/>
      <c r="BG239" s="181"/>
      <c r="BH239" s="181"/>
      <c r="BI239" s="181"/>
      <c r="BJ239" s="181"/>
      <c r="BK239" s="181"/>
      <c r="BL239" s="181"/>
      <c r="BM239" s="181"/>
      <c r="BN239" s="181"/>
      <c r="BO239" s="181"/>
      <c r="BP239" s="181"/>
      <c r="BQ239" s="181"/>
      <c r="BR239" s="181"/>
      <c r="BS239" s="181"/>
      <c r="BT239" s="181"/>
      <c r="BU239" s="181"/>
    </row>
    <row r="240" spans="24:73">
      <c r="X240" s="181"/>
      <c r="Y240" s="181"/>
      <c r="Z240" s="181"/>
      <c r="AA240" s="181"/>
      <c r="AB240" s="181"/>
      <c r="AC240" s="181"/>
      <c r="AD240" s="181"/>
      <c r="AE240" s="181"/>
      <c r="AF240" s="181"/>
      <c r="AG240" s="181"/>
      <c r="AH240" s="181"/>
      <c r="AI240" s="181"/>
      <c r="AJ240" s="181"/>
      <c r="AK240" s="181"/>
      <c r="AL240" s="181"/>
      <c r="AM240" s="181"/>
      <c r="AN240" s="181"/>
      <c r="AO240" s="181"/>
      <c r="AP240" s="181"/>
      <c r="AQ240" s="181"/>
      <c r="AR240" s="181"/>
      <c r="AS240" s="181"/>
      <c r="AT240" s="181"/>
      <c r="AU240" s="181"/>
      <c r="AV240" s="181"/>
      <c r="AW240" s="181"/>
      <c r="AX240" s="181"/>
      <c r="AY240" s="181"/>
      <c r="AZ240" s="181"/>
      <c r="BA240" s="181"/>
      <c r="BB240" s="181"/>
      <c r="BC240" s="181"/>
      <c r="BD240" s="181"/>
      <c r="BE240" s="181"/>
      <c r="BF240" s="181"/>
      <c r="BG240" s="181"/>
      <c r="BH240" s="181"/>
      <c r="BI240" s="181"/>
      <c r="BJ240" s="181"/>
      <c r="BK240" s="181"/>
      <c r="BL240" s="181"/>
      <c r="BM240" s="181"/>
      <c r="BN240" s="181"/>
      <c r="BO240" s="181"/>
      <c r="BP240" s="181"/>
      <c r="BQ240" s="181"/>
      <c r="BR240" s="181"/>
      <c r="BS240" s="181"/>
      <c r="BT240" s="181"/>
      <c r="BU240" s="181"/>
    </row>
    <row r="241" spans="24:73">
      <c r="X241" s="181"/>
      <c r="Y241" s="181"/>
      <c r="Z241" s="181"/>
      <c r="AA241" s="181"/>
      <c r="AB241" s="181"/>
      <c r="AC241" s="181"/>
      <c r="AD241" s="181"/>
      <c r="AE241" s="181"/>
      <c r="AF241" s="181"/>
      <c r="AG241" s="181"/>
      <c r="AH241" s="181"/>
      <c r="AI241" s="181"/>
      <c r="AJ241" s="181"/>
      <c r="AK241" s="181"/>
      <c r="AL241" s="181"/>
      <c r="AM241" s="181"/>
      <c r="AN241" s="181"/>
      <c r="AO241" s="181"/>
      <c r="AP241" s="181"/>
      <c r="AQ241" s="181"/>
      <c r="AR241" s="181"/>
      <c r="AS241" s="181"/>
      <c r="AT241" s="181"/>
      <c r="AU241" s="181"/>
      <c r="AV241" s="181"/>
      <c r="AW241" s="181"/>
      <c r="AX241" s="181"/>
      <c r="AY241" s="181"/>
      <c r="AZ241" s="181"/>
      <c r="BA241" s="181"/>
      <c r="BB241" s="181"/>
      <c r="BC241" s="181"/>
      <c r="BD241" s="181"/>
      <c r="BE241" s="181"/>
      <c r="BF241" s="181"/>
      <c r="BG241" s="181"/>
      <c r="BH241" s="181"/>
      <c r="BI241" s="181"/>
      <c r="BJ241" s="181"/>
      <c r="BK241" s="181"/>
      <c r="BL241" s="181"/>
      <c r="BM241" s="181"/>
      <c r="BN241" s="181"/>
      <c r="BO241" s="181"/>
      <c r="BP241" s="181"/>
      <c r="BQ241" s="181"/>
      <c r="BR241" s="181"/>
      <c r="BS241" s="181"/>
      <c r="BT241" s="181"/>
      <c r="BU241" s="181"/>
    </row>
    <row r="242" spans="24:73">
      <c r="X242" s="181"/>
      <c r="Y242" s="181"/>
      <c r="Z242" s="181"/>
      <c r="AA242" s="181"/>
      <c r="AB242" s="181"/>
      <c r="AC242" s="181"/>
      <c r="AD242" s="181"/>
      <c r="AE242" s="181"/>
      <c r="AF242" s="181"/>
      <c r="AG242" s="181"/>
      <c r="AH242" s="181"/>
      <c r="AI242" s="181"/>
      <c r="AJ242" s="181"/>
      <c r="AK242" s="181"/>
      <c r="AL242" s="181"/>
      <c r="AM242" s="181"/>
      <c r="AN242" s="181"/>
      <c r="AO242" s="181"/>
      <c r="AP242" s="181"/>
      <c r="AQ242" s="181"/>
      <c r="AR242" s="181"/>
      <c r="AS242" s="181"/>
      <c r="AT242" s="181"/>
      <c r="AU242" s="181"/>
      <c r="AV242" s="181"/>
      <c r="AW242" s="181"/>
      <c r="AX242" s="181"/>
      <c r="AY242" s="181"/>
      <c r="AZ242" s="181"/>
      <c r="BA242" s="181"/>
      <c r="BB242" s="181"/>
      <c r="BC242" s="181"/>
      <c r="BD242" s="181"/>
      <c r="BE242" s="181"/>
      <c r="BF242" s="181"/>
      <c r="BG242" s="181"/>
      <c r="BH242" s="181"/>
      <c r="BI242" s="181"/>
      <c r="BJ242" s="181"/>
      <c r="BK242" s="181"/>
      <c r="BL242" s="181"/>
      <c r="BM242" s="181"/>
      <c r="BN242" s="181"/>
      <c r="BO242" s="181"/>
      <c r="BP242" s="181"/>
      <c r="BQ242" s="181"/>
      <c r="BR242" s="181"/>
      <c r="BS242" s="181"/>
      <c r="BT242" s="181"/>
      <c r="BU242" s="181"/>
    </row>
    <row r="243" spans="24:73">
      <c r="X243" s="181"/>
      <c r="Y243" s="181"/>
      <c r="Z243" s="181"/>
      <c r="AA243" s="181"/>
      <c r="AB243" s="181"/>
      <c r="AC243" s="181"/>
      <c r="AD243" s="181"/>
      <c r="AE243" s="181"/>
      <c r="AF243" s="181"/>
      <c r="AG243" s="181"/>
      <c r="AH243" s="181"/>
      <c r="AI243" s="181"/>
      <c r="AJ243" s="181"/>
      <c r="AK243" s="181"/>
      <c r="AL243" s="181"/>
      <c r="AM243" s="181"/>
      <c r="AN243" s="181"/>
      <c r="AO243" s="181"/>
      <c r="AP243" s="181"/>
      <c r="AQ243" s="181"/>
      <c r="AR243" s="181"/>
      <c r="AS243" s="181"/>
      <c r="AT243" s="181"/>
      <c r="AU243" s="181"/>
      <c r="AV243" s="181"/>
      <c r="AW243" s="181"/>
      <c r="AX243" s="181"/>
      <c r="AY243" s="181"/>
      <c r="AZ243" s="181"/>
      <c r="BA243" s="181"/>
      <c r="BB243" s="181"/>
      <c r="BC243" s="181"/>
      <c r="BD243" s="181"/>
      <c r="BE243" s="181"/>
      <c r="BF243" s="181"/>
      <c r="BG243" s="181"/>
      <c r="BH243" s="181"/>
      <c r="BI243" s="181"/>
      <c r="BJ243" s="181"/>
      <c r="BK243" s="181"/>
      <c r="BL243" s="181"/>
      <c r="BM243" s="181"/>
      <c r="BN243" s="181"/>
      <c r="BO243" s="181"/>
      <c r="BP243" s="181"/>
      <c r="BQ243" s="181"/>
      <c r="BR243" s="181"/>
      <c r="BS243" s="181"/>
      <c r="BT243" s="181"/>
      <c r="BU243" s="181"/>
    </row>
    <row r="244" spans="24:73">
      <c r="X244" s="181"/>
      <c r="Y244" s="181"/>
      <c r="Z244" s="181"/>
      <c r="AA244" s="181"/>
      <c r="AB244" s="181"/>
      <c r="AC244" s="181"/>
      <c r="AD244" s="181"/>
      <c r="AE244" s="181"/>
      <c r="AF244" s="181"/>
      <c r="AG244" s="181"/>
      <c r="AH244" s="181"/>
      <c r="AI244" s="181"/>
      <c r="AJ244" s="181"/>
      <c r="AK244" s="181"/>
      <c r="AL244" s="181"/>
      <c r="AM244" s="181"/>
      <c r="AN244" s="181"/>
      <c r="AO244" s="181"/>
      <c r="AP244" s="181"/>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c r="BK244" s="181"/>
      <c r="BL244" s="181"/>
      <c r="BM244" s="181"/>
      <c r="BN244" s="181"/>
      <c r="BO244" s="181"/>
      <c r="BP244" s="181"/>
      <c r="BQ244" s="181"/>
      <c r="BR244" s="181"/>
      <c r="BS244" s="181"/>
      <c r="BT244" s="181"/>
      <c r="BU244" s="181"/>
    </row>
  </sheetData>
  <sheetProtection algorithmName="SHA-512" hashValue="9eVo3rPHBvwfFnragOlwo7mQjAW+ftmvrklsOclqzyiE7TbTIzfLRL/aNgWCptmuiJbt+mEPEjEPp8MydkPUMg==" saltValue="JqUDFZqJyHoIr6WcK4HnxQ==" spinCount="100000" sheet="1" objects="1" scenarios="1"/>
  <mergeCells count="11">
    <mergeCell ref="B17:F17"/>
    <mergeCell ref="B13:F13"/>
    <mergeCell ref="B14:F14"/>
    <mergeCell ref="B15:F15"/>
    <mergeCell ref="B16:F16"/>
    <mergeCell ref="B50:F50"/>
    <mergeCell ref="B54:F54"/>
    <mergeCell ref="B58:F58"/>
    <mergeCell ref="B24:F24"/>
    <mergeCell ref="B39:F39"/>
    <mergeCell ref="B45:F45"/>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25323A"/>
  </sheetPr>
  <dimension ref="A1:AQ45"/>
  <sheetViews>
    <sheetView workbookViewId="0">
      <pane xSplit="2" ySplit="2" topLeftCell="C3" activePane="bottomRight" state="frozen"/>
      <selection pane="bottomRight" activeCell="F17" sqref="F17"/>
      <selection pane="bottomLeft" activeCell="H21" sqref="H21"/>
      <selection pane="topRight" activeCell="H21" sqref="H21"/>
    </sheetView>
  </sheetViews>
  <sheetFormatPr defaultColWidth="8.42578125" defaultRowHeight="12.75"/>
  <cols>
    <col min="1" max="1" width="3.42578125" style="81" customWidth="1"/>
    <col min="2" max="2" width="32.42578125" style="81" customWidth="1"/>
    <col min="3" max="3" width="17" style="165" customWidth="1"/>
    <col min="4" max="4" width="17" style="81" customWidth="1"/>
    <col min="5" max="5" width="17.5703125" style="81" customWidth="1"/>
    <col min="6" max="6" width="16" style="81" customWidth="1"/>
    <col min="7" max="7" width="12" style="81" customWidth="1"/>
    <col min="8" max="10" width="8.42578125" style="81"/>
    <col min="11" max="11" width="30.85546875" style="81" customWidth="1"/>
    <col min="12" max="43" width="8.42578125" style="81"/>
    <col min="44" max="16384" width="8.42578125" style="140"/>
  </cols>
  <sheetData>
    <row r="1" spans="2:14" s="66" customFormat="1">
      <c r="C1" s="145"/>
    </row>
    <row r="2" spans="2:14" s="66" customFormat="1" ht="25.5">
      <c r="B2" s="146" t="s">
        <v>185</v>
      </c>
      <c r="C2" s="136"/>
      <c r="D2" s="147"/>
      <c r="E2" s="136"/>
      <c r="F2" s="147"/>
      <c r="G2" s="136"/>
      <c r="H2" s="67"/>
    </row>
    <row r="3" spans="2:14" s="73" customFormat="1">
      <c r="B3" s="70"/>
      <c r="C3" s="71"/>
      <c r="D3" s="148"/>
      <c r="E3" s="71"/>
      <c r="F3" s="148"/>
      <c r="G3" s="71"/>
      <c r="H3" s="149"/>
    </row>
    <row r="4" spans="2:14" ht="27">
      <c r="B4" s="150" t="s">
        <v>452</v>
      </c>
      <c r="C4" s="151" t="s">
        <v>187</v>
      </c>
      <c r="D4" s="152" t="s">
        <v>188</v>
      </c>
      <c r="E4" s="151" t="s">
        <v>189</v>
      </c>
      <c r="F4" s="152" t="s">
        <v>374</v>
      </c>
      <c r="G4" s="151" t="s">
        <v>229</v>
      </c>
      <c r="H4" s="142"/>
    </row>
    <row r="5" spans="2:14">
      <c r="B5" s="153" t="s">
        <v>453</v>
      </c>
      <c r="C5" s="154">
        <v>0</v>
      </c>
      <c r="D5" s="155">
        <v>0</v>
      </c>
      <c r="E5" s="154">
        <v>0</v>
      </c>
      <c r="F5" s="155">
        <v>0</v>
      </c>
      <c r="G5" s="155">
        <f>SUM(C5:F5)</f>
        <v>0</v>
      </c>
    </row>
    <row r="6" spans="2:14">
      <c r="B6" s="153" t="s">
        <v>454</v>
      </c>
      <c r="C6" s="154">
        <v>0</v>
      </c>
      <c r="D6" s="155">
        <v>0</v>
      </c>
      <c r="E6" s="154">
        <v>2</v>
      </c>
      <c r="F6" s="155">
        <v>0</v>
      </c>
      <c r="G6" s="155">
        <f>SUM(C6:F6)</f>
        <v>2</v>
      </c>
    </row>
    <row r="7" spans="2:14">
      <c r="B7" s="153" t="s">
        <v>455</v>
      </c>
      <c r="C7" s="154">
        <v>2</v>
      </c>
      <c r="D7" s="155">
        <v>0</v>
      </c>
      <c r="E7" s="154">
        <v>0</v>
      </c>
      <c r="F7" s="155">
        <v>1</v>
      </c>
      <c r="G7" s="155">
        <f t="shared" ref="G7:G9" si="0">SUM(C7:F7)</f>
        <v>3</v>
      </c>
    </row>
    <row r="8" spans="2:14">
      <c r="B8" s="153" t="s">
        <v>456</v>
      </c>
      <c r="C8" s="154">
        <v>4</v>
      </c>
      <c r="D8" s="155">
        <v>0</v>
      </c>
      <c r="E8" s="154">
        <v>3</v>
      </c>
      <c r="F8" s="155">
        <v>0</v>
      </c>
      <c r="G8" s="155">
        <f t="shared" si="0"/>
        <v>7</v>
      </c>
    </row>
    <row r="9" spans="2:14">
      <c r="B9" s="153" t="s">
        <v>457</v>
      </c>
      <c r="C9" s="154">
        <v>0</v>
      </c>
      <c r="D9" s="155">
        <v>0</v>
      </c>
      <c r="E9" s="154">
        <v>115</v>
      </c>
      <c r="F9" s="155">
        <v>0</v>
      </c>
      <c r="G9" s="155">
        <f t="shared" si="0"/>
        <v>115</v>
      </c>
    </row>
    <row r="10" spans="2:14">
      <c r="B10" s="153" t="s">
        <v>229</v>
      </c>
      <c r="C10" s="156">
        <f>SUM(C5:C9)</f>
        <v>6</v>
      </c>
      <c r="D10" s="156">
        <f t="shared" ref="D10:G10" si="1">SUM(D5:D9)</f>
        <v>0</v>
      </c>
      <c r="E10" s="156">
        <f t="shared" si="1"/>
        <v>120</v>
      </c>
      <c r="F10" s="156">
        <f t="shared" si="1"/>
        <v>1</v>
      </c>
      <c r="G10" s="156">
        <f t="shared" si="1"/>
        <v>127</v>
      </c>
    </row>
    <row r="11" spans="2:14" ht="30" customHeight="1">
      <c r="B11" s="499" t="s">
        <v>458</v>
      </c>
      <c r="C11" s="499"/>
      <c r="D11" s="499"/>
      <c r="E11" s="499"/>
      <c r="F11" s="499"/>
      <c r="G11" s="499"/>
    </row>
    <row r="12" spans="2:14">
      <c r="B12" s="157"/>
      <c r="C12" s="158"/>
      <c r="D12" s="158"/>
      <c r="E12" s="158"/>
      <c r="F12" s="158"/>
      <c r="G12" s="158"/>
    </row>
    <row r="13" spans="2:14" ht="27">
      <c r="B13" s="159" t="s">
        <v>459</v>
      </c>
      <c r="C13" s="151" t="s">
        <v>187</v>
      </c>
      <c r="D13" s="152" t="s">
        <v>188</v>
      </c>
      <c r="E13" s="151" t="s">
        <v>189</v>
      </c>
      <c r="F13" s="152" t="s">
        <v>374</v>
      </c>
      <c r="G13" s="151" t="s">
        <v>229</v>
      </c>
    </row>
    <row r="14" spans="2:14" ht="28.7" customHeight="1">
      <c r="B14" s="143" t="s">
        <v>460</v>
      </c>
      <c r="C14" s="160">
        <v>1736.42</v>
      </c>
      <c r="D14" s="160">
        <v>1014.81</v>
      </c>
      <c r="E14" s="160">
        <v>1414.75</v>
      </c>
      <c r="F14" s="160">
        <v>0</v>
      </c>
      <c r="G14" s="161">
        <f>SUM(C14:F14)</f>
        <v>4165.9799999999996</v>
      </c>
      <c r="H14" s="142"/>
    </row>
    <row r="15" spans="2:14" ht="18.75" customHeight="1">
      <c r="B15" s="143" t="s">
        <v>461</v>
      </c>
      <c r="C15" s="160">
        <v>84.42</v>
      </c>
      <c r="D15" s="160">
        <v>0</v>
      </c>
      <c r="E15" s="160">
        <v>158.53</v>
      </c>
      <c r="F15" s="160">
        <v>7.5907</v>
      </c>
      <c r="G15" s="161">
        <f t="shared" ref="G15:G19" si="2">SUM(C15:F15)</f>
        <v>250.54069999999999</v>
      </c>
      <c r="K15" s="162"/>
    </row>
    <row r="16" spans="2:14" ht="17.45" customHeight="1">
      <c r="B16" s="143" t="s">
        <v>462</v>
      </c>
      <c r="C16" s="160">
        <v>3</v>
      </c>
      <c r="D16" s="160">
        <v>0</v>
      </c>
      <c r="E16" s="160">
        <v>0</v>
      </c>
      <c r="F16" s="160">
        <v>7.2727000000000004</v>
      </c>
      <c r="G16" s="161">
        <f t="shared" si="2"/>
        <v>10.2727</v>
      </c>
      <c r="L16" s="163"/>
      <c r="M16" s="163"/>
      <c r="N16" s="163"/>
    </row>
    <row r="17" spans="2:15" ht="34.5" customHeight="1">
      <c r="B17" s="143" t="s">
        <v>463</v>
      </c>
      <c r="C17" s="160">
        <v>24.3</v>
      </c>
      <c r="D17" s="160">
        <v>0</v>
      </c>
      <c r="E17" s="160">
        <v>0</v>
      </c>
      <c r="F17" s="164">
        <v>23.131899999999998</v>
      </c>
      <c r="G17" s="161">
        <f>SUM(C17:F17)</f>
        <v>47.431899999999999</v>
      </c>
      <c r="K17" s="165"/>
      <c r="L17" s="166"/>
      <c r="M17" s="166"/>
      <c r="N17" s="166"/>
      <c r="O17" s="167"/>
    </row>
    <row r="18" spans="2:15" ht="25.5">
      <c r="B18" s="143" t="s">
        <v>464</v>
      </c>
      <c r="C18" s="164">
        <f>C14+C15-C16</f>
        <v>1817.8400000000001</v>
      </c>
      <c r="D18" s="164">
        <f t="shared" ref="D18:F18" si="3">D14+D15-D16</f>
        <v>1014.81</v>
      </c>
      <c r="E18" s="164">
        <f t="shared" si="3"/>
        <v>1573.28</v>
      </c>
      <c r="F18" s="164">
        <f t="shared" si="3"/>
        <v>0.31799999999999962</v>
      </c>
      <c r="G18" s="161">
        <f>SUM(C18:F18)</f>
        <v>4406.2480000000005</v>
      </c>
      <c r="L18" s="166"/>
      <c r="M18" s="166"/>
      <c r="N18" s="166"/>
      <c r="O18" s="167"/>
    </row>
    <row r="19" spans="2:15" ht="14.25">
      <c r="B19" s="143" t="s">
        <v>465</v>
      </c>
      <c r="C19" s="164">
        <f>C17+C18</f>
        <v>1842.14</v>
      </c>
      <c r="D19" s="164">
        <f t="shared" ref="D19:F19" si="4">D17+D18</f>
        <v>1014.81</v>
      </c>
      <c r="E19" s="164">
        <f t="shared" si="4"/>
        <v>1573.28</v>
      </c>
      <c r="F19" s="164">
        <f t="shared" si="4"/>
        <v>23.4499</v>
      </c>
      <c r="G19" s="161">
        <f t="shared" si="2"/>
        <v>4453.6798999999992</v>
      </c>
      <c r="L19" s="166"/>
      <c r="M19" s="166"/>
      <c r="N19" s="166"/>
      <c r="O19" s="167"/>
    </row>
    <row r="20" spans="2:15" ht="17.25" customHeight="1">
      <c r="B20" s="464" t="s">
        <v>466</v>
      </c>
      <c r="C20" s="464"/>
      <c r="D20" s="464"/>
      <c r="E20" s="464"/>
      <c r="F20" s="464"/>
      <c r="G20" s="464"/>
      <c r="L20" s="166"/>
      <c r="M20" s="166"/>
      <c r="N20" s="166"/>
    </row>
    <row r="21" spans="2:15" ht="15" customHeight="1">
      <c r="B21" s="500" t="s">
        <v>467</v>
      </c>
      <c r="C21" s="500"/>
      <c r="D21" s="500"/>
      <c r="E21" s="500"/>
      <c r="F21" s="500"/>
      <c r="G21" s="500"/>
      <c r="K21" s="163"/>
      <c r="L21" s="167"/>
      <c r="M21" s="167"/>
      <c r="N21" s="167"/>
    </row>
    <row r="22" spans="2:15">
      <c r="B22" s="163"/>
      <c r="C22" s="169"/>
      <c r="D22" s="170"/>
      <c r="E22" s="170"/>
      <c r="F22" s="170"/>
      <c r="G22" s="166"/>
    </row>
    <row r="23" spans="2:15">
      <c r="B23" s="165"/>
      <c r="C23" s="170"/>
      <c r="D23" s="169"/>
      <c r="E23" s="169"/>
      <c r="F23" s="169"/>
      <c r="G23" s="166"/>
    </row>
    <row r="24" spans="2:15">
      <c r="B24" s="165"/>
      <c r="C24" s="170"/>
      <c r="D24" s="169"/>
      <c r="E24" s="169"/>
      <c r="F24" s="169"/>
      <c r="G24" s="166"/>
    </row>
    <row r="25" spans="2:15">
      <c r="B25" s="165"/>
      <c r="C25" s="170"/>
      <c r="D25" s="169"/>
      <c r="E25" s="169"/>
      <c r="F25" s="169"/>
      <c r="G25" s="166"/>
    </row>
    <row r="26" spans="2:15">
      <c r="B26" s="165"/>
      <c r="C26" s="170"/>
      <c r="D26" s="169"/>
      <c r="E26" s="169"/>
      <c r="F26" s="169"/>
      <c r="G26" s="166"/>
    </row>
    <row r="27" spans="2:15">
      <c r="B27" s="165"/>
      <c r="C27" s="169"/>
      <c r="D27" s="169"/>
      <c r="E27" s="169"/>
      <c r="F27" s="169"/>
      <c r="G27" s="166"/>
    </row>
    <row r="28" spans="2:15">
      <c r="C28" s="169"/>
      <c r="D28" s="170"/>
      <c r="E28" s="170"/>
      <c r="F28" s="170"/>
      <c r="G28" s="166"/>
    </row>
    <row r="29" spans="2:15">
      <c r="C29" s="169"/>
      <c r="D29" s="170"/>
      <c r="E29" s="170"/>
      <c r="F29" s="170"/>
      <c r="G29" s="166"/>
    </row>
    <row r="30" spans="2:15">
      <c r="C30" s="169"/>
      <c r="D30" s="170"/>
      <c r="E30" s="170"/>
      <c r="F30" s="170"/>
      <c r="G30" s="166"/>
    </row>
    <row r="31" spans="2:15">
      <c r="B31" s="163"/>
      <c r="C31" s="169"/>
      <c r="D31" s="170"/>
      <c r="E31" s="170"/>
      <c r="F31" s="170"/>
      <c r="G31" s="166"/>
    </row>
    <row r="32" spans="2:15">
      <c r="B32" s="165"/>
      <c r="C32" s="170"/>
      <c r="D32" s="169"/>
      <c r="E32" s="169"/>
      <c r="F32" s="169"/>
      <c r="G32" s="166"/>
    </row>
    <row r="33" spans="2:9">
      <c r="B33" s="165"/>
      <c r="C33" s="170"/>
      <c r="D33" s="169"/>
      <c r="E33" s="169"/>
      <c r="F33" s="169"/>
      <c r="G33" s="166"/>
    </row>
    <row r="34" spans="2:9">
      <c r="B34" s="165"/>
      <c r="C34" s="170"/>
      <c r="D34" s="169"/>
      <c r="E34" s="169"/>
      <c r="F34" s="169"/>
      <c r="G34" s="166"/>
    </row>
    <row r="35" spans="2:9">
      <c r="B35" s="165"/>
      <c r="C35" s="170"/>
      <c r="D35" s="169"/>
      <c r="E35" s="169"/>
      <c r="F35" s="169"/>
      <c r="G35" s="166"/>
    </row>
    <row r="36" spans="2:9">
      <c r="B36" s="165"/>
      <c r="C36" s="169"/>
      <c r="D36" s="169"/>
      <c r="E36" s="169"/>
      <c r="F36" s="169"/>
      <c r="G36" s="166"/>
    </row>
    <row r="37" spans="2:9">
      <c r="B37" s="165"/>
      <c r="C37" s="169"/>
      <c r="D37" s="169"/>
      <c r="E37" s="169"/>
      <c r="F37" s="169"/>
      <c r="G37" s="166"/>
    </row>
    <row r="38" spans="2:9">
      <c r="I38" s="142"/>
    </row>
    <row r="39" spans="2:9">
      <c r="I39" s="142"/>
    </row>
    <row r="40" spans="2:9">
      <c r="I40" s="142"/>
    </row>
    <row r="41" spans="2:9">
      <c r="B41" s="163"/>
    </row>
    <row r="43" spans="2:9">
      <c r="B43" s="165"/>
      <c r="G43" s="171"/>
    </row>
    <row r="44" spans="2:9">
      <c r="B44" s="165"/>
      <c r="G44" s="171"/>
    </row>
    <row r="45" spans="2:9">
      <c r="B45" s="165"/>
      <c r="G45" s="171"/>
    </row>
  </sheetData>
  <sheetProtection algorithmName="SHA-512" hashValue="dcjKEfSnNn8sOrUQaLo4JpryjY5enpVERG2nioSclP8ZrYVRZwGb4TB/H2O6Y7DbGFo6ETHA7aKF7W+5e4yqXA==" saltValue="c1dRzIupXrLINiswzOUfTg==" spinCount="100000" sheet="1" objects="1" scenarios="1"/>
  <mergeCells count="3">
    <mergeCell ref="B11:G11"/>
    <mergeCell ref="B20:G20"/>
    <mergeCell ref="B21:G21"/>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3D1663C55E1E4C84E936784E7E5DFA" ma:contentTypeVersion="14" ma:contentTypeDescription="Create a new document." ma:contentTypeScope="" ma:versionID="cb8ea9134feda56df4dae774f46ef38b">
  <xsd:schema xmlns:xsd="http://www.w3.org/2001/XMLSchema" xmlns:xs="http://www.w3.org/2001/XMLSchema" xmlns:p="http://schemas.microsoft.com/office/2006/metadata/properties" xmlns:ns3="36e7eadb-2ffb-4d16-948d-235d86ab607c" xmlns:ns4="34ff3d39-6ec1-4ff2-8281-1f805038833a" targetNamespace="http://schemas.microsoft.com/office/2006/metadata/properties" ma:root="true" ma:fieldsID="12e20fd644bb0d0863437a82ef49b9a1" ns3:_="" ns4:_="">
    <xsd:import namespace="36e7eadb-2ffb-4d16-948d-235d86ab607c"/>
    <xsd:import namespace="34ff3d39-6ec1-4ff2-8281-1f805038833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e7eadb-2ffb-4d16-948d-235d86ab60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ff3d39-6ec1-4ff2-8281-1f80503883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ff3d39-6ec1-4ff2-8281-1f805038833a">
      <UserInfo>
        <DisplayName>Jordan Williams</DisplayName>
        <AccountId>28</AccountId>
        <AccountType/>
      </UserInfo>
      <UserInfo>
        <DisplayName>Julie Pezzack</DisplayName>
        <AccountId>13</AccountId>
        <AccountType/>
      </UserInfo>
      <UserInfo>
        <DisplayName>Regan Rosenthal</DisplayName>
        <AccountId>29</AccountId>
        <AccountType/>
      </UserInfo>
    </SharedWithUsers>
    <_activity xmlns="36e7eadb-2ffb-4d16-948d-235d86ab607c" xsi:nil="true"/>
  </documentManagement>
</p:properties>
</file>

<file path=customXml/itemProps1.xml><?xml version="1.0" encoding="utf-8"?>
<ds:datastoreItem xmlns:ds="http://schemas.openxmlformats.org/officeDocument/2006/customXml" ds:itemID="{4ED96182-D498-41B1-BC1A-64355A464B49}"/>
</file>

<file path=customXml/itemProps2.xml><?xml version="1.0" encoding="utf-8"?>
<ds:datastoreItem xmlns:ds="http://schemas.openxmlformats.org/officeDocument/2006/customXml" ds:itemID="{0BC929DF-3234-4811-95A7-B3DA875EED40}"/>
</file>

<file path=customXml/itemProps3.xml><?xml version="1.0" encoding="utf-8"?>
<ds:datastoreItem xmlns:ds="http://schemas.openxmlformats.org/officeDocument/2006/customXml" ds:itemID="{65CBD95C-D98F-4324-ABB4-C5A89C74A3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 Kramer</dc:creator>
  <cp:keywords/>
  <dc:description/>
  <cp:lastModifiedBy>Julie Nguyen</cp:lastModifiedBy>
  <cp:revision>0</cp:revision>
  <dcterms:created xsi:type="dcterms:W3CDTF">2021-06-28T16:21:58Z</dcterms:created>
  <dcterms:modified xsi:type="dcterms:W3CDTF">2024-11-13T18:00:43Z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0x010100B53D1663C55E1E4C84E936784E7E5DFA</vt:lpwstr>
  </property>
  <property fmtid="{D5CDD505-2E9C-101B-9397-08002B2CF9AE}" pid="3" name="MediaServiceImageTags">
    <vt:lpwstr/>
  </property>
</Properties>
</file>