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Julie_Nguyen\Documents\00_Website final files\"/>
    </mc:Choice>
  </mc:AlternateContent>
  <xr:revisionPtr revIDLastSave="0" documentId="13_ncr:1_{C8AC1C5B-5EB6-47AD-BEB5-AD1E2886CEFE}" xr6:coauthVersionLast="47" xr6:coauthVersionMax="47" xr10:uidLastSave="{00000000-0000-0000-0000-000000000000}"/>
  <bookViews>
    <workbookView xWindow="-28920" yWindow="-2715" windowWidth="29040" windowHeight="15840" tabRatio="860" firstSheet="1" activeTab="1" xr2:uid="{00000000-000D-0000-FFFF-FFFF00000000}"/>
  </bookViews>
  <sheets>
    <sheet name="Report Comments_old" sheetId="19" state="hidden" r:id="rId1"/>
    <sheet name="Table of Contents" sheetId="27" r:id="rId2"/>
    <sheet name="Ethics and compliance" sheetId="13" r:id="rId3"/>
    <sheet name="Economic performance" sheetId="12" r:id="rId4"/>
    <sheet name="Health and safety" sheetId="28" r:id="rId5"/>
    <sheet name="Workforce" sheetId="30" r:id="rId6"/>
    <sheet name="Energy and Emissions " sheetId="20" r:id="rId7"/>
    <sheet name="Water" sheetId="29" r:id="rId8"/>
    <sheet name="Biodiversity and Land" sheetId="5" r:id="rId9"/>
    <sheet name="Materials" sheetId="26" r:id="rId10"/>
    <sheet name="Tailings and Waste" sheetId="7" r:id="rId11"/>
    <sheet name="Diagram for report" sheetId="17" state="hidden" r:id="rId12"/>
  </sheets>
  <definedNames>
    <definedName name="_xlnm._FilterDatabase" localSheetId="0" hidden="1">'Report Comments_old'!$A$2:$H$2</definedName>
    <definedName name="Anti_corruption__1">'Ethics and compliance'!$B$4</definedName>
    <definedName name="Compliance_with_laws_and_regulations__3" localSheetId="4">#REF!</definedName>
    <definedName name="Compliance_with_laws_and_regulations__3" localSheetId="5">'Ethics and compliance'!#REF!</definedName>
    <definedName name="Compliance_with_laws_and_regulations__3">'Ethics and compliance'!#REF!</definedName>
    <definedName name="HTML_1" localSheetId="2">#REF!</definedName>
    <definedName name="HTML_1" localSheetId="4">#REF!</definedName>
    <definedName name="HTML_1" localSheetId="5">#REF!</definedName>
    <definedName name="HTML_1">#REF!</definedName>
    <definedName name="HTML_all" localSheetId="2">#REF!</definedName>
    <definedName name="HTML_all" localSheetId="4">#REF!</definedName>
    <definedName name="HTML_all" localSheetId="5">#REF!</definedName>
    <definedName name="HTML_all">#REF!</definedName>
    <definedName name="HTML_tables" localSheetId="2">#REF!</definedName>
    <definedName name="HTML_tables" localSheetId="4">#REF!</definedName>
    <definedName name="HTML_tables" localSheetId="5">#REF!</definedName>
    <definedName name="HTML_tables">#REF!</definedName>
    <definedName name="Human_rights_training__4">'Ethics and compliance'!$B$22</definedName>
    <definedName name="Political_contributions__2">'Ethics and compliance'!$B$27</definedName>
    <definedName name="_xlnm.Print_Area" localSheetId="1">'Table of Contents'!$B$6:$D$64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F6" i="7" l="1"/>
  <c r="D7" i="7"/>
  <c r="D12" i="30"/>
  <c r="F81" i="7"/>
  <c r="F62" i="7"/>
  <c r="C51" i="7"/>
  <c r="D6" i="7"/>
  <c r="F5" i="7"/>
  <c r="E22" i="7"/>
  <c r="C22" i="7"/>
  <c r="F22" i="7" s="1"/>
  <c r="F14" i="7"/>
  <c r="F15" i="7"/>
  <c r="F16" i="7"/>
  <c r="F18" i="7"/>
  <c r="F19" i="7"/>
  <c r="F20" i="7"/>
  <c r="F21" i="7"/>
  <c r="F13" i="7"/>
  <c r="C19" i="5"/>
  <c r="C18" i="5"/>
  <c r="D10" i="5"/>
  <c r="E10" i="5"/>
  <c r="F10" i="5"/>
  <c r="C10" i="5"/>
  <c r="C21" i="26"/>
  <c r="F6" i="26"/>
  <c r="F7" i="26"/>
  <c r="F8" i="26"/>
  <c r="F9" i="26"/>
  <c r="F10" i="26"/>
  <c r="F11" i="26"/>
  <c r="F12" i="26"/>
  <c r="F13" i="26"/>
  <c r="F14" i="26"/>
  <c r="F15" i="26"/>
  <c r="F16" i="26"/>
  <c r="F17" i="26"/>
  <c r="F18" i="26"/>
  <c r="F19" i="26"/>
  <c r="F20" i="26"/>
  <c r="F5" i="26"/>
  <c r="D48" i="29"/>
  <c r="F53" i="29"/>
  <c r="C20" i="29"/>
  <c r="D11" i="29"/>
  <c r="C11" i="29"/>
  <c r="F10" i="29"/>
  <c r="F5" i="29"/>
  <c r="C5" i="29"/>
  <c r="C50" i="20"/>
  <c r="E50" i="20"/>
  <c r="F50" i="20"/>
  <c r="G28" i="20"/>
  <c r="F30" i="20"/>
  <c r="G30" i="20"/>
  <c r="C20" i="20"/>
  <c r="G13" i="20"/>
  <c r="G11" i="20"/>
  <c r="G6" i="20"/>
  <c r="D20" i="20"/>
  <c r="H63" i="30"/>
  <c r="H61" i="30"/>
  <c r="H51" i="30"/>
  <c r="C51" i="30"/>
  <c r="H28" i="30"/>
  <c r="H26" i="30"/>
  <c r="H25" i="30"/>
  <c r="H19" i="30"/>
  <c r="H21" i="30"/>
  <c r="C21" i="30"/>
  <c r="D50" i="20"/>
  <c r="F40" i="20"/>
  <c r="F49" i="20" l="1"/>
  <c r="F44" i="20"/>
  <c r="C30" i="20"/>
  <c r="G29" i="20"/>
  <c r="G15" i="20"/>
  <c r="G19" i="20"/>
  <c r="E73" i="30"/>
  <c r="C13" i="30"/>
  <c r="C41" i="12"/>
  <c r="F38" i="12"/>
  <c r="G17" i="5" l="1"/>
  <c r="H13" i="30" l="1"/>
  <c r="H11" i="30"/>
  <c r="G13" i="30"/>
  <c r="F13" i="30"/>
  <c r="G7" i="30"/>
  <c r="F28" i="30"/>
  <c r="C7" i="30"/>
  <c r="C12" i="30" s="1"/>
  <c r="E48" i="29"/>
  <c r="C8" i="29"/>
  <c r="C9" i="29"/>
  <c r="C7" i="29"/>
  <c r="C10" i="29"/>
  <c r="C78" i="7"/>
  <c r="C77" i="7"/>
  <c r="F12" i="29" l="1"/>
  <c r="F42" i="29"/>
  <c r="C6" i="29"/>
  <c r="C53" i="29" s="1"/>
  <c r="C45" i="7" l="1"/>
  <c r="C80" i="7"/>
  <c r="F80" i="7" s="1"/>
  <c r="F77" i="7"/>
  <c r="F48" i="7"/>
  <c r="F50" i="7"/>
  <c r="F47" i="7"/>
  <c r="D18" i="5"/>
  <c r="E18" i="5"/>
  <c r="E19" i="5" s="1"/>
  <c r="G16" i="5"/>
  <c r="G15" i="5"/>
  <c r="G14" i="5"/>
  <c r="G73" i="30"/>
  <c r="G76" i="30" s="1"/>
  <c r="G78" i="30" s="1"/>
  <c r="F73" i="30"/>
  <c r="F76" i="30" s="1"/>
  <c r="F78" i="30" s="1"/>
  <c r="E76" i="30"/>
  <c r="E78" i="30" s="1"/>
  <c r="D73" i="30"/>
  <c r="D76" i="30" s="1"/>
  <c r="D78" i="30" s="1"/>
  <c r="C73" i="30"/>
  <c r="C77" i="30" s="1"/>
  <c r="C78" i="30" s="1"/>
  <c r="H72" i="30"/>
  <c r="H71" i="30"/>
  <c r="G63" i="30"/>
  <c r="F63" i="30"/>
  <c r="F66" i="30" s="1"/>
  <c r="F68" i="30" s="1"/>
  <c r="E63" i="30"/>
  <c r="E66" i="30" s="1"/>
  <c r="E68" i="30" s="1"/>
  <c r="D63" i="30"/>
  <c r="D66" i="30" s="1"/>
  <c r="D68" i="30" s="1"/>
  <c r="C63" i="30"/>
  <c r="H62" i="30"/>
  <c r="G28" i="30"/>
  <c r="E28" i="30"/>
  <c r="D28" i="30"/>
  <c r="C28" i="30"/>
  <c r="H27" i="30"/>
  <c r="G21" i="30"/>
  <c r="E21" i="30"/>
  <c r="D21" i="30"/>
  <c r="H20" i="30"/>
  <c r="G51" i="30"/>
  <c r="E7" i="30"/>
  <c r="E51" i="30" s="1"/>
  <c r="D7" i="30"/>
  <c r="D13" i="30" s="1"/>
  <c r="H6" i="30"/>
  <c r="H5" i="30"/>
  <c r="D19" i="5" l="1"/>
  <c r="H7" i="30"/>
  <c r="G66" i="30"/>
  <c r="E78" i="7"/>
  <c r="E81" i="7"/>
  <c r="E56" i="7"/>
  <c r="E57" i="7"/>
  <c r="H73" i="30"/>
  <c r="G10" i="30"/>
  <c r="G52" i="30"/>
  <c r="C75" i="7"/>
  <c r="E75" i="7"/>
  <c r="E72" i="7"/>
  <c r="C43" i="7"/>
  <c r="D43" i="7"/>
  <c r="E74" i="7"/>
  <c r="D74" i="7"/>
  <c r="E43" i="7"/>
  <c r="D78" i="7"/>
  <c r="D81" i="7"/>
  <c r="C29" i="7"/>
  <c r="D72" i="7"/>
  <c r="D56" i="7"/>
  <c r="E73" i="7"/>
  <c r="D75" i="7"/>
  <c r="D73" i="7"/>
  <c r="D57" i="7"/>
  <c r="F18" i="5"/>
  <c r="F19" i="5" s="1"/>
  <c r="E29" i="7"/>
  <c r="D29" i="7"/>
  <c r="E45" i="7"/>
  <c r="D45" i="7"/>
  <c r="E10" i="30"/>
  <c r="E13" i="30"/>
  <c r="E12" i="30" s="1"/>
  <c r="H77" i="30"/>
  <c r="H76" i="30"/>
  <c r="H78" i="30" s="1"/>
  <c r="C67" i="30"/>
  <c r="D51" i="30"/>
  <c r="C52" i="30"/>
  <c r="C10" i="30"/>
  <c r="E52" i="30"/>
  <c r="D52" i="30"/>
  <c r="D10" i="30"/>
  <c r="F21" i="30"/>
  <c r="F7" i="30"/>
  <c r="G18" i="5" l="1"/>
  <c r="G19" i="5"/>
  <c r="H67" i="30"/>
  <c r="C68" i="30"/>
  <c r="H66" i="30"/>
  <c r="H68" i="30" s="1"/>
  <c r="G68" i="30"/>
  <c r="F10" i="30"/>
  <c r="C57" i="7"/>
  <c r="C74" i="7"/>
  <c r="C73" i="7"/>
  <c r="C56" i="7"/>
  <c r="C5" i="7" s="1"/>
  <c r="C72" i="7"/>
  <c r="F78" i="7"/>
  <c r="D5" i="7"/>
  <c r="E5" i="7"/>
  <c r="D58" i="7"/>
  <c r="E58" i="7"/>
  <c r="H12" i="30"/>
  <c r="H10" i="30"/>
  <c r="F12" i="30"/>
  <c r="H52" i="30"/>
  <c r="F52" i="30"/>
  <c r="F51" i="30"/>
  <c r="C58" i="7" l="1"/>
  <c r="F49" i="29"/>
  <c r="E6" i="29"/>
  <c r="C23" i="29"/>
  <c r="C22" i="29"/>
  <c r="C21" i="29"/>
  <c r="F29" i="29"/>
  <c r="F57" i="29"/>
  <c r="E46" i="12" l="1"/>
  <c r="D22" i="7" l="1"/>
  <c r="J38" i="28" l="1"/>
  <c r="J26" i="28"/>
  <c r="J14" i="28"/>
  <c r="G17" i="20"/>
  <c r="G6" i="5" l="1"/>
  <c r="G5" i="5"/>
  <c r="D21" i="26"/>
  <c r="E21" i="26"/>
  <c r="G9" i="5"/>
  <c r="G8" i="5"/>
  <c r="G7" i="5"/>
  <c r="E47" i="12"/>
  <c r="F48" i="20"/>
  <c r="F47" i="20"/>
  <c r="F45" i="20"/>
  <c r="F46" i="20"/>
  <c r="D30" i="20"/>
  <c r="E30" i="20"/>
  <c r="E20" i="20"/>
  <c r="G7" i="20"/>
  <c r="G10" i="5" l="1"/>
  <c r="F21" i="26"/>
  <c r="G8" i="20"/>
  <c r="G14" i="20"/>
  <c r="G12" i="20"/>
  <c r="G10" i="20"/>
  <c r="G9" i="20"/>
  <c r="F20" i="20" l="1"/>
  <c r="G20" i="20" s="1"/>
  <c r="E28" i="12" l="1"/>
  <c r="F39" i="12" l="1"/>
  <c r="D41" i="12"/>
  <c r="F40" i="12"/>
  <c r="E41" i="12"/>
  <c r="F41" i="12" l="1"/>
  <c r="E33" i="12"/>
  <c r="F48" i="29"/>
  <c r="F44" i="29"/>
  <c r="F43" i="29"/>
  <c r="F38" i="29"/>
  <c r="F37" i="29"/>
  <c r="F35" i="29"/>
  <c r="F34" i="29"/>
  <c r="F32" i="29"/>
  <c r="F31" i="29"/>
  <c r="F28" i="29"/>
  <c r="E10" i="29"/>
  <c r="D10" i="29"/>
  <c r="E9" i="29"/>
  <c r="D9" i="29"/>
  <c r="E8" i="29"/>
  <c r="D8" i="29"/>
  <c r="F22" i="29"/>
  <c r="E7" i="29"/>
  <c r="E5" i="29" s="1"/>
  <c r="D7" i="29"/>
  <c r="D6" i="29"/>
  <c r="D5" i="29" l="1"/>
  <c r="F7" i="29"/>
  <c r="F9" i="29"/>
  <c r="F6" i="29"/>
  <c r="F8" i="29"/>
  <c r="E11" i="29"/>
  <c r="F21" i="29"/>
  <c r="F20" i="29"/>
  <c r="F23" i="29"/>
  <c r="F11" i="29" l="1"/>
  <c r="J15" i="28" l="1"/>
  <c r="J22" i="28"/>
  <c r="J24" i="28"/>
  <c r="J27" i="28"/>
  <c r="J34" i="28"/>
  <c r="J36" i="28"/>
  <c r="J39" i="28"/>
  <c r="F39" i="7" l="1"/>
  <c r="N19" i="17" l="1"/>
  <c r="N26" i="17"/>
  <c r="O26" i="17"/>
  <c r="M26" i="17"/>
  <c r="C9" i="17"/>
  <c r="H9" i="17" s="1"/>
  <c r="H8" i="17"/>
  <c r="H7" i="17"/>
  <c r="O21" i="17"/>
  <c r="P21" i="17"/>
  <c r="N21" i="17"/>
  <c r="P20" i="17"/>
  <c r="P19" i="17"/>
  <c r="O20" i="17"/>
  <c r="O19" i="17"/>
  <c r="N20" i="17"/>
  <c r="H48" i="17"/>
  <c r="G48" i="17"/>
  <c r="F48" i="17"/>
  <c r="E48" i="17"/>
  <c r="D48" i="17"/>
  <c r="C48" i="17"/>
  <c r="G47" i="17"/>
  <c r="F47" i="17"/>
  <c r="H47" i="17" s="1"/>
  <c r="E47" i="17"/>
  <c r="D47" i="17"/>
  <c r="C47" i="17"/>
  <c r="G46" i="17"/>
  <c r="F46" i="17"/>
  <c r="E46" i="17"/>
  <c r="D46" i="17"/>
  <c r="C46" i="17"/>
  <c r="G45" i="17"/>
  <c r="F45" i="17"/>
  <c r="E45" i="17"/>
  <c r="D45" i="17"/>
  <c r="C45" i="17"/>
  <c r="H43" i="17"/>
  <c r="H42" i="17"/>
  <c r="H41" i="17"/>
  <c r="H40" i="17"/>
  <c r="H38" i="17"/>
  <c r="H37" i="17"/>
  <c r="H36" i="17"/>
  <c r="H46" i="17" s="1"/>
  <c r="H35" i="17"/>
  <c r="H45" i="17" s="1"/>
  <c r="G32" i="17"/>
  <c r="F32" i="17"/>
  <c r="E32" i="17"/>
  <c r="D32" i="17"/>
  <c r="C32" i="17"/>
  <c r="H31" i="17"/>
  <c r="H32" i="17" s="1"/>
  <c r="H30" i="17"/>
  <c r="H27" i="17"/>
  <c r="E27" i="17"/>
  <c r="D27" i="17"/>
  <c r="C27" i="17"/>
  <c r="E26" i="17"/>
  <c r="D26" i="17"/>
  <c r="H26" i="17" s="1"/>
  <c r="C26" i="17"/>
  <c r="H25" i="17"/>
  <c r="G25" i="17"/>
  <c r="F25" i="17"/>
  <c r="E25" i="17"/>
  <c r="D25" i="17"/>
  <c r="C25" i="17"/>
  <c r="H23" i="17"/>
  <c r="H22" i="17"/>
  <c r="J21" i="17"/>
  <c r="H19" i="17"/>
  <c r="H18" i="17"/>
  <c r="H17" i="17"/>
  <c r="H14" i="17"/>
  <c r="G14" i="17"/>
  <c r="F14" i="17"/>
  <c r="E14" i="17"/>
  <c r="D14" i="17"/>
  <c r="C14" i="17"/>
  <c r="H13" i="17"/>
  <c r="H12" i="17"/>
  <c r="G9" i="17"/>
  <c r="F9" i="17"/>
  <c r="E9" i="17"/>
  <c r="D9" i="17"/>
  <c r="H4" i="17"/>
  <c r="F57" i="7" l="1"/>
  <c r="F56" i="7"/>
  <c r="F29" i="7"/>
  <c r="F35" i="7"/>
  <c r="F43" i="7" s="1"/>
  <c r="F58" i="7" l="1"/>
  <c r="F67" i="7"/>
  <c r="F72" i="7" l="1"/>
  <c r="F70" i="7" l="1"/>
  <c r="F69" i="7"/>
  <c r="F68" i="7"/>
  <c r="F65" i="7"/>
  <c r="F64" i="7"/>
  <c r="F63" i="7"/>
  <c r="F41" i="7"/>
  <c r="F37" i="7"/>
  <c r="F36" i="7"/>
  <c r="F73" i="7" l="1"/>
  <c r="F74" i="7" l="1"/>
  <c r="F45" i="7"/>
  <c r="F75" i="7"/>
  <c r="E44" i="7" l="1"/>
  <c r="F40" i="7" l="1"/>
  <c r="E51" i="7"/>
  <c r="D51" i="7"/>
  <c r="D44" i="7"/>
  <c r="D30" i="7"/>
  <c r="D31" i="7" s="1"/>
  <c r="E30" i="7"/>
  <c r="C30" i="7"/>
  <c r="F51" i="7"/>
  <c r="C44" i="7"/>
  <c r="F44" i="7" l="1"/>
  <c r="E31" i="7"/>
  <c r="E6" i="7"/>
  <c r="E7" i="7" s="1"/>
  <c r="F30" i="7"/>
  <c r="F31" i="7" s="1"/>
  <c r="C6" i="7"/>
  <c r="C7" i="7" s="1"/>
  <c r="C31" i="7"/>
  <c r="F7" i="7" l="1"/>
  <c r="G12" i="30" l="1"/>
</calcChain>
</file>

<file path=xl/sharedStrings.xml><?xml version="1.0" encoding="utf-8"?>
<sst xmlns="http://schemas.openxmlformats.org/spreadsheetml/2006/main" count="1155" uniqueCount="537">
  <si>
    <t xml:space="preserve">Report Section </t>
  </si>
  <si>
    <t>Internal Notes</t>
  </si>
  <si>
    <t>Owner</t>
  </si>
  <si>
    <t>Status</t>
  </si>
  <si>
    <t>Response from IAMGOLD SMEs</t>
  </si>
  <si>
    <t>Final decision</t>
  </si>
  <si>
    <t xml:space="preserve">2022 Performance Highlights </t>
  </si>
  <si>
    <t xml:space="preserve">Inquire Katia Collete for logos: 
- 2023 greater toronto area's top employers 
- Level A - Mining Association of Canada (MAC), Towards Sustainable Mining (TSM) Water Stewardship Protocol across all sites.
- Level A - MAC TSM Tailings Management Protocol at Westwood.
- MAC TSM Biodiversity Conservation Management Protocol - Level AAA  achieved and maintained at Essakane and Level AA at Rosebel
- MSCI ESG Rating AA logo 
- Corporate knight 2022 best 50 
- ECOLOGO certification </t>
  </si>
  <si>
    <t>Katia Collete</t>
  </si>
  <si>
    <t xml:space="preserve">8/31 - Patty inquired Katia </t>
  </si>
  <si>
    <t xml:space="preserve">gathering and will be shared by Sep 5/6 </t>
  </si>
  <si>
    <t>2022 Targets and progress</t>
  </si>
  <si>
    <t xml:space="preserve">Development of internal website to raise EDI related awareness - are there any data that can be pulled from the internal site </t>
  </si>
  <si>
    <t>Jessica Lin</t>
  </si>
  <si>
    <t>8/31 - Patty emailed question</t>
  </si>
  <si>
    <t>pending</t>
  </si>
  <si>
    <t xml:space="preserve">Publish a high-level roadmap on how IAMGOLD intends to achieve compliance with global targets (net negative emissions, net positive biodiversity)   
Beth asked: Is this target achievable given the diesel dependence at Cote? Or should it be readdressed? </t>
  </si>
  <si>
    <t xml:space="preserve">Steve </t>
  </si>
  <si>
    <t xml:space="preserve">8/30 - Patty asked on Word doc </t>
  </si>
  <si>
    <t>Achieve a year-over-year reduction in the voluntary turnover rate of female employees by 1% in comparison to 2022   
Do we know if this will be achieved in 2023 or should it be restated or removed?</t>
  </si>
  <si>
    <t>Nicole</t>
  </si>
  <si>
    <t>Need to inquire Nicole</t>
  </si>
  <si>
    <t xml:space="preserve">Publish a decarbonization roadmap including compliance with global targets (net negative emissions, net positive biodiversity)  
Beth asked: Which global targets? Can that be defined and the net negative, net positive piece be removed to allow for flexibility in defining the target until all climate data is collected in 2023?  </t>
  </si>
  <si>
    <t>Develop a TNFD framework to identify approach to deliver positive biodiversity impact    
Beth asked: Will this be completed in 2023 or should it be removed and saved for 2024?</t>
  </si>
  <si>
    <t xml:space="preserve">Material Topic: Energy and Climate </t>
  </si>
  <si>
    <t xml:space="preserve">Update on further solar plant from Rosebel, Cote, Essakane.  </t>
  </si>
  <si>
    <t>8/23 - Patty asked in Teams</t>
  </si>
  <si>
    <t>pending from Franck</t>
  </si>
  <si>
    <t>Verify statement: "Once Côté Gold ramps up into full production, our emissions profile will increase and we will be in the top quartile of carbon emissions per tonne produced."</t>
  </si>
  <si>
    <t>Steve: confirmed the statement is true</t>
  </si>
  <si>
    <t>kept the statement in report</t>
  </si>
  <si>
    <t xml:space="preserve">"IAMGOLD plans to publish a detailed roadmap of our path to negative emissions and net positive biodiversity in 2023 "
Beth asked: Restate to say plans to publish a detailed decarbonization roadmap to support long term goals. </t>
  </si>
  <si>
    <t>Material Topic: Tailings and Waste Management</t>
  </si>
  <si>
    <t>Inquired about Tailings and waste management governance - review all operations, installations and work suggested by the engineer external experts</t>
  </si>
  <si>
    <t xml:space="preserve">8/29 - Patty inquired about whether the findings can be expanded </t>
  </si>
  <si>
    <t xml:space="preserve">Forward looking information for tailings and waste rock </t>
  </si>
  <si>
    <t>8/30 -Patty  inquired about forward looking information</t>
  </si>
  <si>
    <t xml:space="preserve">Tailing information:
- max height across rosebel, ESS and WW 
- tailing storage impoundment volume
- tailing storage impoundment volume - 5 years
- recent independent expert review </t>
  </si>
  <si>
    <t>Employee Relations</t>
  </si>
  <si>
    <t>Do you have the result and action plan of the latest year of employee survey? Could we disclose the results of the survey score?</t>
  </si>
  <si>
    <t>Do you know if IAG had done anything in 2022 to increase employee engagement? Did we do townhall, volunteering program, etc throughout various sites of the company and from corporate level?</t>
  </si>
  <si>
    <t>“At the corporate level, EDI principles, targets and measurable objectives have been defined and a formalized structure and function are in place. Regular updates are provided to the Board and site-specific action plans are being rolled out that consider local norms and customs, with an over-arching global goal of making inclusion part of IAMGOLD’s culture.” For the bolded text, can we add in the actual frequency of the update? Is this done monthly/ quarterly basis?</t>
  </si>
  <si>
    <t xml:space="preserve">Do you know of any other employee engagement initiatives within 2022? </t>
  </si>
  <si>
    <t xml:space="preserve">Do you know of any other learning-development initiatives within 2022? </t>
  </si>
  <si>
    <t xml:space="preserve">Do you know of any other recruitment and retention initiatives within 2022? </t>
  </si>
  <si>
    <t>Health, Safety and Wellness</t>
  </si>
  <si>
    <t>“Côté Gold surpassed over 8.3 million hours with no lost time injuries” – for the figure of 8.3 million hours, can we verify that the 8.3 million figure is an accumulation of all the hours worked on site?</t>
  </si>
  <si>
    <t>Lizbeth/Aimad</t>
  </si>
  <si>
    <t>8/29 - Patty email</t>
  </si>
  <si>
    <t xml:space="preserve">In 2022 a set of Leading indicators were defined and implemented at sites, focusing on reinforcing leadership and safety culture; 
Can we specify some examples of indicators used to enforce on more leadership and safety culture? By the end of 2022, did the team find a significant dropped in incidents? </t>
  </si>
  <si>
    <t>List of 2022 indicators :
•	Safety Meeting with employees and contractors
•	Planned General Inspection (Inspection Générale Planifiée (IGP))
•	Timely SIR Corrective Action and Preventive Action (CAPA) closure
•	% of medical surveillance completed as per plan
•	Critical risk-based training employee (# of hours completed) 
•	Management Visit (Tournée de Management (TDM))
•	Safety Interactions (1 on 1 communication)
•	Site Inspection completed by H&amp;S Personnel</t>
  </si>
  <si>
    <t xml:space="preserve">•	Kick off the implementation of Intelex software (H&amp;S data management) to support the IMG H&amp;S System management </t>
  </si>
  <si>
    <t xml:space="preserve">Intelex – benefit of this is to consolidate all H&amp;S data throughout the whole organization (including site level, corporate, exploration sites and current projects e.g. Cote). Another benefit is to increase efficiency within the company operations regarding report creation and data analytics.
-	The implementation of the software will be done by end of Sep 2023 
-	This is an improvement from Axio (previously used by other sites) because it has lots of technical limitation on reporting, and not adopted by all sites (only 2 – ESS and WW) 
-	The transition to Intelex offers the following benefits:
o	Standardized process for all sites for health and safety reporting + inspections process
o	Consolidated database with dashboards
o	Reduce the number of different systems in each site 
o	Automated consolidation of H&amp;S figures and issuance of H&amp;S reports (monthly, quarterly etc.) 
-	For ORACLE BPM is a used as a data visualisation platform not only for H&amp;S data but also for other operation data </t>
  </si>
  <si>
    <t xml:space="preserve">•	Development and release of Occ. Health and Hygiene standards and guidelines on Exposure management in Dust and chemicals, with the initial sites’ self-assessment of current maturity and action plan. </t>
  </si>
  <si>
    <t>Developed std and guideline for health and hygiene. The goal is to be compliant with the local regulations and best practices from industry (i.e. ACGIH ). The process starts with the development of the standard documents (The first one was ‘Dust and chemical management standard’ that was released in 2022), then  develop the checklist based on the std,  then perform site level performance assessment, then action plan then its implementation on the site. Then conduct annual assessment of the gap improve.
Noise management – released in 2023 
Welding fumes, Lead, and silica management guideline – to be released later
The std would be reviewed and updated based on regulation/best practices updates</t>
  </si>
  <si>
    <t>•	Kick off of the Cascading Leadership program to enhance the impact of leadership on line management in the field to improve the company’s global performance through OHS: engagement, mobilization, quality, productivity.</t>
  </si>
  <si>
    <t xml:space="preserve">This program objectives:
-	Enhance the impact of leadership on line management in the field to improve the company’s global performance through OHS: engagement, mobilization, quality, productivity.
-	Develop a stimulating, productive and empowering work climate. 
-	Provide tools to line management by reinforcing key skills related to OHS leadership and coaching, in order to support supervisors in providing impactful and targeted safety interactions and meetings with their teams. 
-	Demonstrate the value of OHS by focusing on added-value presence in the field. </t>
  </si>
  <si>
    <t>•	Development and implementation of the fatigue management toolkit as part of risk management response to mobile equipment incident trend observed during the pandemic period.</t>
  </si>
  <si>
    <t xml:space="preserve">Last year 2022 had multiple mobile equipment incident with fatigue as a contributing factor. The corporate level initiated, developed and release the toolkit. We communicated by releasing toolkit card, poster and toolbox training. This was targeted to those who are at risk of fatigue (e.g. mobile equipment operators). In 2023, we have a more robust program whereby more ppl were included in the training and communication materials. </t>
  </si>
  <si>
    <t>•	Development and implementation of HSE induction training for Corporate employees</t>
  </si>
  <si>
    <t>Once a year. 
Online training – topics include HSE responsibilities at work, personal safety at office, psychological safety at the office, emergency procedure 
For all corporate office – Toronto and Brossard
Released in 2022 Q4</t>
  </si>
  <si>
    <t xml:space="preserve">3.	Can we get a copy of the 2022-2024 Health and Safety Roadmap? </t>
  </si>
  <si>
    <t>shared and saved on server</t>
  </si>
  <si>
    <t>Governance</t>
  </si>
  <si>
    <t>incidents of corruption (#): 0 
incidents of non-compliance: 1 (from Westwood for environmental non-conformity - water reporting)
# of fines: 0 
# of monetary sanctions: 0  
$ of the significant fines: 0 
definition of what significant incidences of non-compliance means to IAG</t>
  </si>
  <si>
    <t>Alex Bisson &amp; Silviu/ Steve</t>
  </si>
  <si>
    <t>8/31 - Patty asked Alex</t>
  </si>
  <si>
    <r>
      <t xml:space="preserve">Alex confirmed incident for corruption.Pending on Steve to answer the highlighted question:
incidents of corruption (#): 0 
incidents of non-compliance: 1 (from Westwood for environmental non-conformity - water reporting)
</t>
    </r>
    <r>
      <rPr>
        <b/>
        <sz val="10"/>
        <rFont val="Arial"/>
        <family val="2"/>
      </rPr>
      <t xml:space="preserve"># of fines: 0 </t>
    </r>
    <r>
      <rPr>
        <sz val="10"/>
        <rFont val="Arial"/>
        <family val="2"/>
      </rPr>
      <t xml:space="preserve">
# of monetary sanctions: 0  
$ of the significant fines: 0 
</t>
    </r>
    <r>
      <rPr>
        <b/>
        <sz val="10"/>
        <rFont val="Arial"/>
        <family val="2"/>
      </rPr>
      <t>definition of what significant incidences of non-compliance means to IAG</t>
    </r>
  </si>
  <si>
    <t xml:space="preserve">Story highlight in the reporting session </t>
  </si>
  <si>
    <t>Jerome</t>
  </si>
  <si>
    <t>8/2 - Patty asked</t>
  </si>
  <si>
    <t xml:space="preserve">shared the highlight story from H&amp;S </t>
  </si>
  <si>
    <t>added information in the outline directly</t>
  </si>
  <si>
    <t>Community and engagement</t>
  </si>
  <si>
    <t>Krista</t>
  </si>
  <si>
    <t xml:space="preserve">shared story via email format </t>
  </si>
  <si>
    <t>Environment</t>
  </si>
  <si>
    <t xml:space="preserve">shared story via interview format </t>
  </si>
  <si>
    <t>IAMGOLD Corporation 2023 ESG Performance Data</t>
  </si>
  <si>
    <t xml:space="preserve">Table of Contents </t>
  </si>
  <si>
    <t>Content</t>
  </si>
  <si>
    <t>GRI Standard(s)</t>
  </si>
  <si>
    <t>SASB Standard(s)</t>
  </si>
  <si>
    <t>Ethics and Compliance</t>
  </si>
  <si>
    <t>Anti-corruption</t>
  </si>
  <si>
    <t>205-2</t>
  </si>
  <si>
    <t>Reported incidents of discrimination</t>
  </si>
  <si>
    <t>406-1</t>
  </si>
  <si>
    <t>Number of whistleblower complaints</t>
  </si>
  <si>
    <t>Human rights training</t>
  </si>
  <si>
    <t>410-1</t>
  </si>
  <si>
    <t>Political contributions</t>
  </si>
  <si>
    <t>415-1</t>
  </si>
  <si>
    <t xml:space="preserve">Economic Performance </t>
  </si>
  <si>
    <t>Economic performance (USD millions)</t>
  </si>
  <si>
    <t>201-1</t>
  </si>
  <si>
    <t>Community investments (USD millions)</t>
  </si>
  <si>
    <t>Financial assistance received from government (USD millions)</t>
  </si>
  <si>
    <t>201-4</t>
  </si>
  <si>
    <t>Host government share in mine(s)</t>
  </si>
  <si>
    <t>Procurement, including local (USD millions)</t>
  </si>
  <si>
    <t>204-1</t>
  </si>
  <si>
    <t xml:space="preserve">Production </t>
  </si>
  <si>
    <t xml:space="preserve">EM-MM-000.A </t>
  </si>
  <si>
    <t>Health and Safety</t>
  </si>
  <si>
    <t>Injuries and health</t>
  </si>
  <si>
    <t>403-9, 403-10</t>
  </si>
  <si>
    <t>EM-MM-320a.1</t>
  </si>
  <si>
    <t xml:space="preserve">Workforce </t>
  </si>
  <si>
    <t>Total employees by gender</t>
  </si>
  <si>
    <t>2-7</t>
  </si>
  <si>
    <t>Workforce composition</t>
  </si>
  <si>
    <t>2-7, 2-8</t>
  </si>
  <si>
    <t>EM-MM-000.B</t>
  </si>
  <si>
    <t>Employees by contract (permanent, temporary, full-time, part-time and non-guaranteed hours) and region</t>
  </si>
  <si>
    <t xml:space="preserve">Proportion of senior management hired from the local community </t>
  </si>
  <si>
    <t>202-2</t>
  </si>
  <si>
    <t>Labour relations</t>
  </si>
  <si>
    <t>402-1, G4 MM4</t>
  </si>
  <si>
    <t>EM-MM-310a.1,  EM-MM-310a.2</t>
  </si>
  <si>
    <t>Diversity of governance and employees</t>
  </si>
  <si>
    <t>405-1</t>
  </si>
  <si>
    <t>Employee new hires and turnover</t>
  </si>
  <si>
    <t>401-1</t>
  </si>
  <si>
    <t>Benefits</t>
  </si>
  <si>
    <t>401-2</t>
  </si>
  <si>
    <t>Parental leave</t>
  </si>
  <si>
    <t>401-3</t>
  </si>
  <si>
    <t xml:space="preserve">Average hours of training per year per employee </t>
  </si>
  <si>
    <t>404-1</t>
  </si>
  <si>
    <t>Programs for upgrading employee skills and transition assistance programs</t>
  </si>
  <si>
    <t>404-2</t>
  </si>
  <si>
    <t>Employees receiving regular performance and career development reviews</t>
  </si>
  <si>
    <t>404-3</t>
  </si>
  <si>
    <t>Ratio of basic salary and renumeration of female to male</t>
  </si>
  <si>
    <t>405-2</t>
  </si>
  <si>
    <t>Energy and Emissions</t>
  </si>
  <si>
    <t>Energy consumption within the organization (gigajoules)</t>
  </si>
  <si>
    <t>302-1</t>
  </si>
  <si>
    <t>EM-MM-130a.1</t>
  </si>
  <si>
    <t>Energy intensity</t>
  </si>
  <si>
    <t>302-3</t>
  </si>
  <si>
    <t>305-1, 305-2</t>
  </si>
  <si>
    <t>EM-MM-110a.1</t>
  </si>
  <si>
    <t>305-4</t>
  </si>
  <si>
    <t>Base year emissions</t>
  </si>
  <si>
    <t>Air emissions (non-GHGs) (kilograms)</t>
  </si>
  <si>
    <t>305-7</t>
  </si>
  <si>
    <t xml:space="preserve">EM-MM-120a.1 </t>
  </si>
  <si>
    <t xml:space="preserve">Water </t>
  </si>
  <si>
    <r>
      <t>Total water withdrawal, discharge and consumption (megalitres / 000 m</t>
    </r>
    <r>
      <rPr>
        <u/>
        <vertAlign val="superscript"/>
        <sz val="10"/>
        <color rgb="FF25323A"/>
        <rFont val="Arial"/>
        <family val="2"/>
      </rPr>
      <t>3</t>
    </r>
    <r>
      <rPr>
        <u/>
        <sz val="10"/>
        <color rgb="FF25323A"/>
        <rFont val="Arial"/>
        <family val="2"/>
      </rPr>
      <t>)</t>
    </r>
  </si>
  <si>
    <t>303-3, 303-4, 303-5</t>
  </si>
  <si>
    <t>EM-MM-140a.1</t>
  </si>
  <si>
    <r>
      <t>Water withdrawal from all areas with water stress (megalitres / 000 m</t>
    </r>
    <r>
      <rPr>
        <u/>
        <vertAlign val="superscript"/>
        <sz val="10"/>
        <color rgb="FF25323A"/>
        <rFont val="Arial"/>
        <family val="2"/>
      </rPr>
      <t>3</t>
    </r>
    <r>
      <rPr>
        <u/>
        <sz val="10"/>
        <color rgb="FF25323A"/>
        <rFont val="Arial"/>
        <family val="2"/>
      </rPr>
      <t>)</t>
    </r>
  </si>
  <si>
    <t>303-3</t>
  </si>
  <si>
    <r>
      <t>Water withdrawal by source and category (megalitres / 000 m</t>
    </r>
    <r>
      <rPr>
        <u/>
        <vertAlign val="superscript"/>
        <sz val="10"/>
        <color rgb="FF25323A"/>
        <rFont val="Arial"/>
        <family val="2"/>
      </rPr>
      <t>3</t>
    </r>
    <r>
      <rPr>
        <u/>
        <sz val="10"/>
        <color rgb="FF25323A"/>
        <rFont val="Arial"/>
        <family val="2"/>
      </rPr>
      <t>)</t>
    </r>
  </si>
  <si>
    <r>
      <t>Water discharge to destination (megalitres / 000 m</t>
    </r>
    <r>
      <rPr>
        <u/>
        <vertAlign val="superscript"/>
        <sz val="10"/>
        <color rgb="FF25323A"/>
        <rFont val="Arial"/>
        <family val="2"/>
      </rPr>
      <t>3</t>
    </r>
    <r>
      <rPr>
        <u/>
        <sz val="10"/>
        <color rgb="FF25323A"/>
        <rFont val="Arial"/>
        <family val="2"/>
      </rPr>
      <t>)</t>
    </r>
  </si>
  <si>
    <t>303-4</t>
  </si>
  <si>
    <r>
      <t>Water discharge by category (megalitres / 000 m</t>
    </r>
    <r>
      <rPr>
        <u/>
        <vertAlign val="superscript"/>
        <sz val="10"/>
        <color rgb="FF25323A"/>
        <rFont val="Arial"/>
        <family val="2"/>
      </rPr>
      <t>3</t>
    </r>
    <r>
      <rPr>
        <u/>
        <sz val="10"/>
        <color rgb="FF25323A"/>
        <rFont val="Arial"/>
        <family val="2"/>
      </rPr>
      <t>)</t>
    </r>
  </si>
  <si>
    <t>Water consumption from all areas with water stress</t>
  </si>
  <si>
    <t>303-5</t>
  </si>
  <si>
    <t>Number of incidents of water-related non-compliance</t>
  </si>
  <si>
    <t xml:space="preserve">EM-MM-140a.2 </t>
  </si>
  <si>
    <t>Biodiversity and Land</t>
  </si>
  <si>
    <t>Protected species on IAMGOLD concessions</t>
  </si>
  <si>
    <t>304-4</t>
  </si>
  <si>
    <t>Land disturbed and rehabilitated (hectares)</t>
  </si>
  <si>
    <t>G4 MM1</t>
  </si>
  <si>
    <t>Materials</t>
  </si>
  <si>
    <t>Total weight of non-renewable materials (metric tonnes)</t>
  </si>
  <si>
    <t>301-1</t>
  </si>
  <si>
    <t>Tailings and Waste</t>
  </si>
  <si>
    <t>Generated waste (metric tonnes)</t>
  </si>
  <si>
    <t>306-3</t>
  </si>
  <si>
    <t>EM-MM-150a.7</t>
  </si>
  <si>
    <t>Mineral waste (metric tonnes)</t>
  </si>
  <si>
    <t xml:space="preserve">EM-MM-150a.6, EM-MM-150a.5 </t>
  </si>
  <si>
    <t>Non-mineral waste - Diverted waste (metric tonnes)</t>
  </si>
  <si>
    <t>306-4</t>
  </si>
  <si>
    <t>EM-MM-150.8</t>
  </si>
  <si>
    <t>Non-mineral waste - Disposed waste (metric tonnes)</t>
  </si>
  <si>
    <t>306-5</t>
  </si>
  <si>
    <t>2023 Sustainability Performance Data</t>
  </si>
  <si>
    <r>
      <rPr>
        <b/>
        <sz val="10"/>
        <color rgb="FF000000"/>
        <rFont val="Arial"/>
        <family val="2"/>
      </rPr>
      <t xml:space="preserve">Anti-corruption </t>
    </r>
    <r>
      <rPr>
        <b/>
        <vertAlign val="superscript"/>
        <sz val="10"/>
        <color rgb="FF000000"/>
        <rFont val="Arial"/>
        <family val="2"/>
      </rPr>
      <t>(1)</t>
    </r>
  </si>
  <si>
    <t>Essakane</t>
  </si>
  <si>
    <t>Westwood</t>
  </si>
  <si>
    <t>Côté Gold</t>
  </si>
  <si>
    <t>Corporate</t>
  </si>
  <si>
    <t>Exploration</t>
  </si>
  <si>
    <t>Communication of anti-corruption policies and procedures (%)</t>
  </si>
  <si>
    <t>Governance body members </t>
  </si>
  <si>
    <t>n/a</t>
  </si>
  <si>
    <t>Employees</t>
  </si>
  <si>
    <t>Business partners</t>
  </si>
  <si>
    <t>Not tracked</t>
  </si>
  <si>
    <t>Training on anti-corruption policies and procedures (%)</t>
  </si>
  <si>
    <t>(1) GRI 205-2 Communication and training about anti-corruption policies and procedures.</t>
  </si>
  <si>
    <t>Global</t>
  </si>
  <si>
    <t>Private security personnel trained on human rights policies or procedures (%)</t>
  </si>
  <si>
    <t>Training requirements apply to third-party organizations providing security personnel</t>
  </si>
  <si>
    <t>Yes</t>
  </si>
  <si>
    <t>Value of financial and in-kind political contributions made (USD)</t>
  </si>
  <si>
    <r>
      <t xml:space="preserve">Economic performance (USD millions) </t>
    </r>
    <r>
      <rPr>
        <b/>
        <vertAlign val="superscript"/>
        <sz val="10"/>
        <rFont val="Arial"/>
        <family val="2"/>
      </rPr>
      <t>(1)</t>
    </r>
  </si>
  <si>
    <t xml:space="preserve">Economic Value Generated </t>
  </si>
  <si>
    <t xml:space="preserve">Economic Value Distributed </t>
  </si>
  <si>
    <r>
      <t>Economic Value Retained</t>
    </r>
    <r>
      <rPr>
        <b/>
        <vertAlign val="superscript"/>
        <sz val="10"/>
        <color theme="1"/>
        <rFont val="Arial"/>
        <family val="2"/>
      </rPr>
      <t>8</t>
    </r>
  </si>
  <si>
    <t xml:space="preserve">Payment to Suppliers </t>
  </si>
  <si>
    <r>
      <t>Employee Wages and Benefits</t>
    </r>
    <r>
      <rPr>
        <b/>
        <vertAlign val="superscript"/>
        <sz val="10"/>
        <color theme="1"/>
        <rFont val="Arial"/>
        <family val="2"/>
      </rPr>
      <t>5</t>
    </r>
  </si>
  <si>
    <r>
      <t>Payments to Providers of Capital</t>
    </r>
    <r>
      <rPr>
        <b/>
        <vertAlign val="superscript"/>
        <sz val="10"/>
        <color theme="1"/>
        <rFont val="Arial"/>
        <family val="2"/>
      </rPr>
      <t>6</t>
    </r>
  </si>
  <si>
    <r>
      <t>Income and Resource Taxes</t>
    </r>
    <r>
      <rPr>
        <b/>
        <vertAlign val="superscript"/>
        <sz val="10"/>
        <color theme="1"/>
        <rFont val="Arial"/>
        <family val="2"/>
      </rPr>
      <t>7</t>
    </r>
  </si>
  <si>
    <t xml:space="preserve">Total </t>
  </si>
  <si>
    <t>Country</t>
  </si>
  <si>
    <r>
      <t>Revenue</t>
    </r>
    <r>
      <rPr>
        <vertAlign val="superscript"/>
        <sz val="10"/>
        <rFont val="Arial"/>
        <family val="2"/>
      </rPr>
      <t xml:space="preserve">2 </t>
    </r>
  </si>
  <si>
    <r>
      <t>Operating Costs</t>
    </r>
    <r>
      <rPr>
        <vertAlign val="superscript"/>
        <sz val="10"/>
        <rFont val="Arial"/>
        <family val="2"/>
      </rPr>
      <t>3</t>
    </r>
  </si>
  <si>
    <r>
      <t>Capitalized</t>
    </r>
    <r>
      <rPr>
        <vertAlign val="superscript"/>
        <sz val="10"/>
        <rFont val="Arial"/>
        <family val="2"/>
      </rPr>
      <t>4</t>
    </r>
  </si>
  <si>
    <t>Expensed</t>
  </si>
  <si>
    <t>Capitalized</t>
  </si>
  <si>
    <t xml:space="preserve">Burkina Faso </t>
  </si>
  <si>
    <t>Canada</t>
  </si>
  <si>
    <t xml:space="preserve">Other </t>
  </si>
  <si>
    <r>
      <t>Other</t>
    </r>
    <r>
      <rPr>
        <vertAlign val="superscript"/>
        <sz val="10"/>
        <color theme="1"/>
        <rFont val="Arial"/>
        <family val="2"/>
      </rPr>
      <t>9</t>
    </r>
  </si>
  <si>
    <t>Total</t>
  </si>
  <si>
    <t>(1) GRI 201-1 Direct economic value generated and distributed.</t>
  </si>
  <si>
    <t>(2) Revenues are presented based on an accrual basis.</t>
  </si>
  <si>
    <t>(4) Capitalized expenditures include the purchase of property, plant and equipment.</t>
  </si>
  <si>
    <t>(5) Wages and benefits reflect total amounts paid to employees relating to wages and benefits, including payroll taxes.</t>
  </si>
  <si>
    <t>(6) Payments to providers of capital include dividends to non-controlling interests, leases paid, senior notes, equipment loan, interest on credit facility, and other.</t>
  </si>
  <si>
    <t>(7) Income and resource taxes include amounts paid in the year (excludes payroll taxes, which are included in employee wages and benefits).</t>
  </si>
  <si>
    <t>(8) Economic value retained is economic value generated minus economic value distributed.</t>
  </si>
  <si>
    <t>(9) Includes corporate entities in Barbados and France.</t>
  </si>
  <si>
    <t>Burkina Faso</t>
  </si>
  <si>
    <r>
      <t xml:space="preserve">Community Investments (USD millions) </t>
    </r>
    <r>
      <rPr>
        <b/>
        <vertAlign val="superscript"/>
        <sz val="10"/>
        <rFont val="Arial"/>
        <family val="2"/>
      </rPr>
      <t>(10)</t>
    </r>
  </si>
  <si>
    <t>(10) GRI 201-1 Direct economic value generated and distributed.</t>
  </si>
  <si>
    <r>
      <t xml:space="preserve">Financial assistance received from government (USD millions) </t>
    </r>
    <r>
      <rPr>
        <b/>
        <vertAlign val="superscript"/>
        <sz val="10"/>
        <rFont val="Arial"/>
        <family val="2"/>
      </rPr>
      <t>(11)</t>
    </r>
  </si>
  <si>
    <t>Host government share in mine(s) (%)</t>
  </si>
  <si>
    <t>(11) GRI 201-4 Financial assistance received from government.</t>
  </si>
  <si>
    <t>Procurement (USD millions)</t>
  </si>
  <si>
    <t>Total global spend</t>
  </si>
  <si>
    <t>Total country spend</t>
  </si>
  <si>
    <t>Total local spend</t>
  </si>
  <si>
    <r>
      <t>Percent local spend</t>
    </r>
    <r>
      <rPr>
        <vertAlign val="superscript"/>
        <sz val="10"/>
        <rFont val="Arial"/>
        <family val="2"/>
      </rPr>
      <t xml:space="preserve"> (12)</t>
    </r>
  </si>
  <si>
    <t>Definition of local</t>
  </si>
  <si>
    <t>Business registered in the Sahel (Burkina Faso)</t>
  </si>
  <si>
    <t>Business registered in Abitibi-Témiscamingue</t>
  </si>
  <si>
    <t>Businesses located in Northern Ontario, where the mine is located such as Sudbury, Timmins and Thunder Bay</t>
  </si>
  <si>
    <t>(12) GRI 204-1 Proportion of spending on local suppliers.</t>
  </si>
  <si>
    <r>
      <t xml:space="preserve">Production </t>
    </r>
    <r>
      <rPr>
        <b/>
        <vertAlign val="superscript"/>
        <sz val="10"/>
        <rFont val="Arial"/>
        <family val="2"/>
      </rPr>
      <t>(13)</t>
    </r>
  </si>
  <si>
    <t>Total gold produced (ounces)</t>
  </si>
  <si>
    <t>Gold produced (attributable ounces)</t>
  </si>
  <si>
    <t>(13) SASB EM-MM-000.A Production of metal ores and finished metal products.</t>
  </si>
  <si>
    <r>
      <t xml:space="preserve">Injuries and health </t>
    </r>
    <r>
      <rPr>
        <b/>
        <vertAlign val="superscript"/>
        <sz val="10"/>
        <color rgb="FF000000"/>
        <rFont val="Arial"/>
        <family val="2"/>
      </rPr>
      <t>(1,2)</t>
    </r>
  </si>
  <si>
    <r>
      <t>Employees</t>
    </r>
    <r>
      <rPr>
        <sz val="10"/>
        <color rgb="FF000000"/>
        <rFont val="Arial"/>
        <family val="2"/>
      </rPr>
      <t xml:space="preserve"> </t>
    </r>
  </si>
  <si>
    <t xml:space="preserve">Côté Gold </t>
  </si>
  <si>
    <t xml:space="preserve">Corporate </t>
  </si>
  <si>
    <r>
      <t xml:space="preserve">Rosebel </t>
    </r>
    <r>
      <rPr>
        <b/>
        <vertAlign val="superscript"/>
        <sz val="10"/>
        <rFont val="Arial"/>
        <family val="2"/>
      </rPr>
      <t>(3)</t>
    </r>
  </si>
  <si>
    <r>
      <t xml:space="preserve">Boto </t>
    </r>
    <r>
      <rPr>
        <b/>
        <vertAlign val="superscript"/>
        <sz val="10"/>
        <rFont val="Arial"/>
        <family val="2"/>
      </rPr>
      <t>(3)</t>
    </r>
  </si>
  <si>
    <r>
      <t>Total</t>
    </r>
    <r>
      <rPr>
        <b/>
        <vertAlign val="superscript"/>
        <sz val="10"/>
        <rFont val="Arial"/>
        <family val="2"/>
      </rPr>
      <t xml:space="preserve"> </t>
    </r>
  </si>
  <si>
    <t>Number of fatalities</t>
  </si>
  <si>
    <t>Rate of Fatalities</t>
  </si>
  <si>
    <t>Lost Time Injuries (LTI)</t>
  </si>
  <si>
    <t>Lost Time Injury Frequency Rate (LTIFR)</t>
  </si>
  <si>
    <t>Days Away, Restricted or Transferred (DART)</t>
  </si>
  <si>
    <t>DART Frequency Rate (DARTFR)</t>
  </si>
  <si>
    <t>Total Recordable Injuries (TRI)</t>
  </si>
  <si>
    <t>TRI Frequency Rate (TRIFR)</t>
  </si>
  <si>
    <t>Numbers of hours worked</t>
  </si>
  <si>
    <t>Contractors</t>
  </si>
  <si>
    <t>Employees and contractors</t>
  </si>
  <si>
    <t>(1) Frequency rates per 200,000 hours worked.</t>
  </si>
  <si>
    <t>(2) GRI 403-9 Work-related injuries, GRI 403-10 Work-related ill health, and SASB EM-MM-320a.1 All-incidence rate, fatality rate, near miss frequency rate, average hours of health, safety, and emergency response training.</t>
  </si>
  <si>
    <t>(3) Rosebel and Boto are divested assets. The sale of the Rosebel Gold Mine was completed in January 2023. The sale of the West African development and exploration assets, including Boto Gold, was completed in April 2023.</t>
  </si>
  <si>
    <r>
      <t xml:space="preserve">Total employees by gender </t>
    </r>
    <r>
      <rPr>
        <b/>
        <vertAlign val="superscript"/>
        <sz val="10"/>
        <color rgb="FF000000"/>
        <rFont val="Arial"/>
        <family val="2"/>
      </rPr>
      <t>(1)</t>
    </r>
  </si>
  <si>
    <t>Male</t>
  </si>
  <si>
    <t>Female</t>
  </si>
  <si>
    <r>
      <t xml:space="preserve">Workforce composition </t>
    </r>
    <r>
      <rPr>
        <b/>
        <vertAlign val="superscript"/>
        <sz val="10"/>
        <rFont val="Arial"/>
        <family val="2"/>
      </rPr>
      <t>(1)</t>
    </r>
  </si>
  <si>
    <t>Number of employees</t>
  </si>
  <si>
    <r>
      <t xml:space="preserve">Number of contractors </t>
    </r>
    <r>
      <rPr>
        <vertAlign val="superscript"/>
        <sz val="10"/>
        <rFont val="Arial"/>
        <family val="2"/>
      </rPr>
      <t>(2)</t>
    </r>
  </si>
  <si>
    <t>Contractor share of workforce</t>
  </si>
  <si>
    <t>Total workforce</t>
  </si>
  <si>
    <t>(1) GRI 2-7 Employees and SASB EM-MM-000.B Total number of employees, percentage contractors.</t>
  </si>
  <si>
    <t>(2) GRI 2-8 Workers who are not employees.</t>
  </si>
  <si>
    <r>
      <t xml:space="preserve">Employees by contract and region </t>
    </r>
    <r>
      <rPr>
        <b/>
        <vertAlign val="superscript"/>
        <sz val="10"/>
        <color rgb="FF000000"/>
        <rFont val="Arial"/>
        <family val="2"/>
      </rPr>
      <t>(3)</t>
    </r>
  </si>
  <si>
    <r>
      <t xml:space="preserve">Exploration </t>
    </r>
    <r>
      <rPr>
        <b/>
        <vertAlign val="superscript"/>
        <sz val="10"/>
        <color theme="1"/>
        <rFont val="Arial"/>
        <family val="2"/>
      </rPr>
      <t>(4)</t>
    </r>
  </si>
  <si>
    <t>Multiple</t>
  </si>
  <si>
    <t>Permanent</t>
  </si>
  <si>
    <t>Temporary</t>
  </si>
  <si>
    <t>Full-time</t>
  </si>
  <si>
    <t>Part-time</t>
  </si>
  <si>
    <t>Non-guaranteed hours</t>
  </si>
  <si>
    <t>(3) GRI 2-7 Employees.</t>
  </si>
  <si>
    <t>(4) Data represents exploration employees from Canada, Burkina Faso, Mali and Peru.</t>
  </si>
  <si>
    <r>
      <rPr>
        <b/>
        <sz val="10"/>
        <rFont val="Arial"/>
        <family val="2"/>
      </rPr>
      <t>Proportion of senior management hired from the local community</t>
    </r>
    <r>
      <rPr>
        <sz val="10"/>
        <rFont val="Arial"/>
        <family val="2"/>
      </rPr>
      <t xml:space="preserve"> </t>
    </r>
    <r>
      <rPr>
        <vertAlign val="superscript"/>
        <sz val="10"/>
        <rFont val="Arial"/>
        <family val="2"/>
      </rPr>
      <t>(5)</t>
    </r>
  </si>
  <si>
    <t>(5) GRI 202-2 Proportion of senior management hired from the local community.</t>
  </si>
  <si>
    <r>
      <t xml:space="preserve">Employees covered by a collective bargaining agreement </t>
    </r>
    <r>
      <rPr>
        <vertAlign val="superscript"/>
        <sz val="10"/>
        <rFont val="Arial"/>
        <family val="2"/>
      </rPr>
      <t>(6)</t>
    </r>
  </si>
  <si>
    <r>
      <t xml:space="preserve">Minimum notice periods regarding operational changes </t>
    </r>
    <r>
      <rPr>
        <vertAlign val="superscript"/>
        <sz val="10"/>
        <rFont val="Arial"/>
        <family val="2"/>
      </rPr>
      <t>(7)</t>
    </r>
  </si>
  <si>
    <t>4 weeks</t>
  </si>
  <si>
    <t>2 weeks</t>
  </si>
  <si>
    <t>Notice period specified in collective agreements</t>
  </si>
  <si>
    <t>No</t>
  </si>
  <si>
    <r>
      <t xml:space="preserve">Strikes and lockouts exceeding one weeks duration </t>
    </r>
    <r>
      <rPr>
        <vertAlign val="superscript"/>
        <sz val="10"/>
        <rFont val="Arial"/>
        <family val="2"/>
      </rPr>
      <t>(8)</t>
    </r>
  </si>
  <si>
    <t>(6) SASB EM-MM-310a.1 Percentage of active workforce covered under collective bargaining agreements.</t>
  </si>
  <si>
    <t>(7) GRI 402-1 Minimum notice periods regarding operational changes.</t>
  </si>
  <si>
    <r>
      <t xml:space="preserve">Diversity of governance and employees </t>
    </r>
    <r>
      <rPr>
        <b/>
        <vertAlign val="superscript"/>
        <sz val="10"/>
        <color rgb="FF000000"/>
        <rFont val="Arial"/>
        <family val="2"/>
      </rPr>
      <t>(9)</t>
    </r>
  </si>
  <si>
    <t xml:space="preserve">Rate of diversity in governance bodies (%) </t>
  </si>
  <si>
    <t>Rate of diversity of employees (%)</t>
  </si>
  <si>
    <t>Generation Z</t>
  </si>
  <si>
    <t>Millennials</t>
  </si>
  <si>
    <t>Generation X</t>
  </si>
  <si>
    <t>Boomers</t>
  </si>
  <si>
    <t>(9) GRI 405-1 Diversity of governance bodies and employees.</t>
  </si>
  <si>
    <r>
      <t xml:space="preserve">Employee new hires and turnover </t>
    </r>
    <r>
      <rPr>
        <b/>
        <vertAlign val="superscript"/>
        <sz val="10"/>
        <color rgb="FF000000"/>
        <rFont val="Arial"/>
        <family val="2"/>
      </rPr>
      <t>(10)</t>
    </r>
  </si>
  <si>
    <t>New hires by gender</t>
  </si>
  <si>
    <t>New hires by region</t>
  </si>
  <si>
    <t>Turnover by gender</t>
  </si>
  <si>
    <t>Turnover by region</t>
  </si>
  <si>
    <t xml:space="preserve">Turnover rate </t>
  </si>
  <si>
    <t>(10) GRI 401-1 New employee hires and employee turnover.</t>
  </si>
  <si>
    <r>
      <t>Corporate</t>
    </r>
    <r>
      <rPr>
        <b/>
        <vertAlign val="superscript"/>
        <sz val="10"/>
        <color theme="1"/>
        <rFont val="Arial"/>
        <family val="2"/>
      </rPr>
      <t xml:space="preserve"> (13)</t>
    </r>
  </si>
  <si>
    <t>Life Insurance</t>
  </si>
  <si>
    <t>Health Care</t>
  </si>
  <si>
    <t>Disability and Invalidity Coverage</t>
  </si>
  <si>
    <t>Parental Leave</t>
  </si>
  <si>
    <t>Retirement Provision</t>
  </si>
  <si>
    <t>Stock Ownership</t>
  </si>
  <si>
    <t>Others</t>
  </si>
  <si>
    <t>Employees entitled to parental leave</t>
  </si>
  <si>
    <t>Employees that took parental leave</t>
  </si>
  <si>
    <t>Employees that returned to work following parental leave</t>
  </si>
  <si>
    <t>Number of employees that returned to work following parental leave that were still employed 12 months after their return to work</t>
  </si>
  <si>
    <t>Return to work rate following parental leave</t>
  </si>
  <si>
    <t>Retention rate 12 months following return to work</t>
  </si>
  <si>
    <t>Gender not tracked</t>
  </si>
  <si>
    <t>Management</t>
  </si>
  <si>
    <t>Non-management</t>
  </si>
  <si>
    <t>Employee category not tracked</t>
  </si>
  <si>
    <t xml:space="preserve">Pre-retirement planning </t>
  </si>
  <si>
    <t>Retraining for those intending to continue working</t>
  </si>
  <si>
    <t>Severance pay</t>
  </si>
  <si>
    <t>Job placement services</t>
  </si>
  <si>
    <t>Average basic salary (women: men)</t>
  </si>
  <si>
    <t>Women</t>
  </si>
  <si>
    <t>Men</t>
  </si>
  <si>
    <t>Managers / Directors</t>
  </si>
  <si>
    <t>Professionals / Supervisors</t>
  </si>
  <si>
    <t>Administrative / Technical</t>
  </si>
  <si>
    <r>
      <t xml:space="preserve">Global energy consumption (gigajoules) </t>
    </r>
    <r>
      <rPr>
        <b/>
        <vertAlign val="superscript"/>
        <sz val="10"/>
        <color rgb="FF000000"/>
        <rFont val="Arial"/>
        <family val="2"/>
      </rPr>
      <t>(1)</t>
    </r>
  </si>
  <si>
    <t>Advanced Exploration</t>
  </si>
  <si>
    <t>Non-renewable sources, Scope 1</t>
  </si>
  <si>
    <t>Diesel</t>
  </si>
  <si>
    <t>Gasoline</t>
  </si>
  <si>
    <t>Heavy Fuel Oil</t>
  </si>
  <si>
    <t>Light Fuel Oil</t>
  </si>
  <si>
    <t>Acetylene</t>
  </si>
  <si>
    <t>Kerosene</t>
  </si>
  <si>
    <t>ANFO</t>
  </si>
  <si>
    <t>Emulsion ANFO</t>
  </si>
  <si>
    <t>Propane</t>
  </si>
  <si>
    <t>Natural Gas</t>
  </si>
  <si>
    <t>Renewable sources, generated on-site, Scope 1</t>
  </si>
  <si>
    <t xml:space="preserve">Solar </t>
  </si>
  <si>
    <t>Generated off-site, Scope 2</t>
  </si>
  <si>
    <t>Purchased grid electricity</t>
  </si>
  <si>
    <t xml:space="preserve">Total energy consumption </t>
  </si>
  <si>
    <r>
      <t xml:space="preserve">Global energy intensity </t>
    </r>
    <r>
      <rPr>
        <b/>
        <vertAlign val="superscript"/>
        <sz val="10"/>
        <color rgb="FF000000"/>
        <rFont val="Arial"/>
        <family val="2"/>
      </rPr>
      <t>(2)</t>
    </r>
  </si>
  <si>
    <t>Global intensity</t>
  </si>
  <si>
    <t>Intensity per gold produced (GJ/oz Au produced)</t>
  </si>
  <si>
    <t>(2) GRI 302-3 Energy intensity.</t>
  </si>
  <si>
    <r>
      <t>Global emissions</t>
    </r>
    <r>
      <rPr>
        <sz val="10"/>
        <color rgb="FF000000"/>
        <rFont val="Arial"/>
        <family val="2"/>
      </rPr>
      <t xml:space="preserve"> </t>
    </r>
    <r>
      <rPr>
        <b/>
        <sz val="10"/>
        <color rgb="FF000000"/>
        <rFont val="Arial"/>
        <family val="2"/>
      </rPr>
      <t>(metric tonnes CO</t>
    </r>
    <r>
      <rPr>
        <b/>
        <vertAlign val="subscript"/>
        <sz val="10"/>
        <color rgb="FF000000"/>
        <rFont val="Arial"/>
        <family val="2"/>
      </rPr>
      <t>2</t>
    </r>
    <r>
      <rPr>
        <b/>
        <sz val="10"/>
        <color rgb="FF000000"/>
        <rFont val="Arial"/>
        <family val="2"/>
      </rPr>
      <t xml:space="preserve">e) </t>
    </r>
    <r>
      <rPr>
        <b/>
        <vertAlign val="superscript"/>
        <sz val="10"/>
        <color rgb="FF000000"/>
        <rFont val="Arial"/>
        <family val="2"/>
      </rPr>
      <t xml:space="preserve">(3) </t>
    </r>
  </si>
  <si>
    <r>
      <t xml:space="preserve">Scope 1 emissions </t>
    </r>
    <r>
      <rPr>
        <vertAlign val="superscript"/>
        <sz val="10"/>
        <rFont val="Arial"/>
        <family val="2"/>
      </rPr>
      <t>(4)</t>
    </r>
  </si>
  <si>
    <r>
      <t xml:space="preserve">Scope 2 emissions </t>
    </r>
    <r>
      <rPr>
        <vertAlign val="superscript"/>
        <sz val="10"/>
        <rFont val="Arial"/>
        <family val="2"/>
      </rPr>
      <t>(5)</t>
    </r>
  </si>
  <si>
    <t>Total Scope 1 and 2 emissions</t>
  </si>
  <si>
    <r>
      <t>(3) Assessment conducted in accordance with the Greenhouse Gas Protocol: A Corporate Accounting and Reporting Standard (Revised Edition). Greenhouse gas emissions are reported based on operational control (i.e., 100 per cent of the GHG emissions from operations over which IAMGOLD has control is reported). Emissions are stated on a CO</t>
    </r>
    <r>
      <rPr>
        <vertAlign val="subscript"/>
        <sz val="8"/>
        <rFont val="Arial"/>
        <family val="2"/>
      </rPr>
      <t>2</t>
    </r>
    <r>
      <rPr>
        <sz val="8"/>
        <rFont val="Arial"/>
        <family val="2"/>
      </rPr>
      <t>e basis, which is inclusive of CO</t>
    </r>
    <r>
      <rPr>
        <vertAlign val="subscript"/>
        <sz val="8"/>
        <rFont val="Arial"/>
        <family val="2"/>
      </rPr>
      <t>2</t>
    </r>
    <r>
      <rPr>
        <sz val="8"/>
        <rFont val="Arial"/>
        <family val="2"/>
      </rPr>
      <t>, CH</t>
    </r>
    <r>
      <rPr>
        <vertAlign val="subscript"/>
        <sz val="8"/>
        <rFont val="Arial"/>
        <family val="2"/>
      </rPr>
      <t>4</t>
    </r>
    <r>
      <rPr>
        <sz val="8"/>
        <rFont val="Arial"/>
        <family val="2"/>
      </rPr>
      <t>, N</t>
    </r>
    <r>
      <rPr>
        <vertAlign val="subscript"/>
        <sz val="8"/>
        <rFont val="Arial"/>
        <family val="2"/>
      </rPr>
      <t>2</t>
    </r>
    <r>
      <rPr>
        <sz val="8"/>
        <rFont val="Arial"/>
        <family val="2"/>
      </rPr>
      <t>O, and HFCs. Carbon dioxide equivalent values are calculated using the Intergovernmental Panel on Climate Change’s Fifth Assessment Report (AR5) Global Warming Potential (GWP) factors. Emission factors are sourced from the Canada National Inventory Report 1990-2021, U.S. Environmental Protection Agency Climate Leaders Emissions Factors for Greenhouse Gas Inventories 2024, and IEA Emissions Factor Database.</t>
    </r>
  </si>
  <si>
    <t>(4) GRI 305-1 Direct (Scope 1) GHG Emissions and SASB EM-MM-110a.1 Gross global Scope 1 emissions.</t>
  </si>
  <si>
    <t>(5) GRI 305-2 Energy indirect (Scope 2) GHG Emissions.</t>
  </si>
  <si>
    <r>
      <t>Intensity per gold produced (tCO</t>
    </r>
    <r>
      <rPr>
        <vertAlign val="subscript"/>
        <sz val="10"/>
        <rFont val="Arial"/>
        <family val="2"/>
      </rPr>
      <t>2</t>
    </r>
    <r>
      <rPr>
        <sz val="10"/>
        <rFont val="Arial"/>
        <family val="2"/>
      </rPr>
      <t>e/oz Au produced)</t>
    </r>
  </si>
  <si>
    <t>(6) GRI 305-4 GHG emission intensity.</t>
  </si>
  <si>
    <r>
      <t xml:space="preserve">Base year emissions (2021) </t>
    </r>
    <r>
      <rPr>
        <b/>
        <vertAlign val="superscript"/>
        <sz val="10"/>
        <color rgb="FF000000"/>
        <rFont val="Arial"/>
        <family val="2"/>
      </rPr>
      <t>(7)</t>
    </r>
  </si>
  <si>
    <t>(7) The inventory used to establish the 2021 baseline includes Essakane, Westwood and Côté Gold (early-stage construction). Given that IAMGOLD’s core business includes both the operation and construction of mines, emissions related to construction activities are included in the baseline and will be reported in annual inventories.</t>
  </si>
  <si>
    <r>
      <t xml:space="preserve">Air Emissions (non-GHGs) (kilograms) </t>
    </r>
    <r>
      <rPr>
        <b/>
        <vertAlign val="superscript"/>
        <sz val="10"/>
        <rFont val="Arial"/>
        <family val="2"/>
      </rPr>
      <t>(8,9)</t>
    </r>
  </si>
  <si>
    <t>Sulfur oxides (SOx)</t>
  </si>
  <si>
    <t>Nitrous oxides (NOx)</t>
  </si>
  <si>
    <r>
      <t xml:space="preserve">Volatile organic compounds (VOC) </t>
    </r>
    <r>
      <rPr>
        <vertAlign val="superscript"/>
        <sz val="10"/>
        <rFont val="Arial"/>
        <family val="2"/>
      </rPr>
      <t>(10)</t>
    </r>
  </si>
  <si>
    <t>Carbon monoxide (CO)</t>
  </si>
  <si>
    <r>
      <t xml:space="preserve">Particulate matter (PM10) </t>
    </r>
    <r>
      <rPr>
        <vertAlign val="superscript"/>
        <sz val="10"/>
        <rFont val="Arial"/>
        <family val="2"/>
      </rPr>
      <t>(11)</t>
    </r>
  </si>
  <si>
    <r>
      <t xml:space="preserve">Particulate matter (PM2.5) </t>
    </r>
    <r>
      <rPr>
        <vertAlign val="superscript"/>
        <sz val="10"/>
        <rFont val="Arial"/>
        <family val="2"/>
      </rPr>
      <t>(11)</t>
    </r>
  </si>
  <si>
    <t>(8) GRI 305-7 Nitrogen oxides (NOx), sulfur oxides (SOx), and other significant air emissions and SASB EM-MM-120a.1 Air quality.</t>
  </si>
  <si>
    <t>(9)  Annually, IAMGOLD reports to the Canadian National Pollutant Release Inventory (NPRI) on a variety of air emissions including SOx, NOx, VOC and PM. NPRI has a threshold for reporting each air emission and if the facility falls beneath the threshold, they are not required to report this information. Non-Canadian operations (Essakane) are not required by federal regulators to report on VOC emissions. The emission factors are sourced from the Canadian NPRI and U.S. Environmental Protection Agency. Data represents estimated air emissions.</t>
  </si>
  <si>
    <t xml:space="preserve">(10) VOC data for Westwood includes emissions from stationary combustion, while VOC data for Côté Gold includes estimated emissions from stationary combustion and some mobile emissions. </t>
  </si>
  <si>
    <t>(11) Particulate matter for Westwood includes estimated emissions from road emissions.</t>
  </si>
  <si>
    <r>
      <t>Total water withdrawal, discharge and consumption (megalitres / 000 m</t>
    </r>
    <r>
      <rPr>
        <b/>
        <vertAlign val="superscript"/>
        <sz val="10"/>
        <rFont val="Arial"/>
        <family val="2"/>
      </rPr>
      <t>3</t>
    </r>
    <r>
      <rPr>
        <b/>
        <sz val="10"/>
        <rFont val="Arial"/>
        <family val="2"/>
      </rPr>
      <t xml:space="preserve">) </t>
    </r>
    <r>
      <rPr>
        <b/>
        <vertAlign val="superscript"/>
        <sz val="10"/>
        <color rgb="FF000000"/>
        <rFont val="Arial"/>
        <family val="2"/>
      </rPr>
      <t>(1)</t>
    </r>
  </si>
  <si>
    <r>
      <t xml:space="preserve">Withdrawal </t>
    </r>
    <r>
      <rPr>
        <vertAlign val="superscript"/>
        <sz val="10"/>
        <color theme="1"/>
        <rFont val="Arial"/>
        <family val="2"/>
      </rPr>
      <t>(2)</t>
    </r>
  </si>
  <si>
    <t>Surface</t>
  </si>
  <si>
    <t xml:space="preserve">Ground </t>
  </si>
  <si>
    <t xml:space="preserve">Precipitation </t>
  </si>
  <si>
    <r>
      <t xml:space="preserve">Third-party </t>
    </r>
    <r>
      <rPr>
        <vertAlign val="superscript"/>
        <sz val="10"/>
        <rFont val="Arial"/>
        <family val="2"/>
      </rPr>
      <t>(3)</t>
    </r>
  </si>
  <si>
    <r>
      <t xml:space="preserve">Discharge </t>
    </r>
    <r>
      <rPr>
        <vertAlign val="superscript"/>
        <sz val="10"/>
        <color theme="1"/>
        <rFont val="Arial"/>
        <family val="2"/>
      </rPr>
      <t>(4)</t>
    </r>
  </si>
  <si>
    <r>
      <t xml:space="preserve">Consumed </t>
    </r>
    <r>
      <rPr>
        <vertAlign val="superscript"/>
        <sz val="10"/>
        <color theme="1"/>
        <rFont val="Arial"/>
        <family val="2"/>
      </rPr>
      <t>(5)</t>
    </r>
  </si>
  <si>
    <t>Recycled</t>
  </si>
  <si>
    <t>(1) GRI 303-3 Water withdrawal, GRI 303-4 Water discharge, GRI 303-5 Water consumption, and SASB EM-MM-140a.1 Total water withdrawn, total water consumed, percentage of each in regions with High or Extremely High Baseline Water Stress.</t>
  </si>
  <si>
    <t xml:space="preserve">(2) Water withdrawn is the sum of all water drawn from surface water, groundwater, seawater, or a third party for any use over the course of the reporting period including water entrained in mined ore. Includes precipitation that is treated or processed by the site. Excludes diverted water that is not treated or processed (non-contact water). </t>
  </si>
  <si>
    <t xml:space="preserve">(3) Third-party water is supplied by an entity external to the organization, such as from municipalities and external water suppliers. </t>
  </si>
  <si>
    <t>(4) Water discharge includes effluents, used water, and unused water released. Includes seepage that enters groundwater, where this is measured. Currently it also includes "other managed" water that does not supply operational water demand that is discharged into the environment (for example precipitation and snowmelt in collection ponds).</t>
  </si>
  <si>
    <t>(5) Water consumption is water that is permanently removed, by evaporation, entrainment (in product or waste) or other losses and not returned to the water environment or a third party. Calculated as total water withdrawn minus total water discharged.</t>
  </si>
  <si>
    <r>
      <t>Water withdrawal from all areas with water stress (megalitres / 000 m</t>
    </r>
    <r>
      <rPr>
        <b/>
        <vertAlign val="superscript"/>
        <sz val="10"/>
        <color rgb="FF000000"/>
        <rFont val="Arial"/>
        <family val="2"/>
      </rPr>
      <t>3</t>
    </r>
    <r>
      <rPr>
        <b/>
        <sz val="10"/>
        <color rgb="FF000000"/>
        <rFont val="Arial"/>
        <family val="2"/>
      </rPr>
      <t>)</t>
    </r>
    <r>
      <rPr>
        <b/>
        <vertAlign val="superscript"/>
        <sz val="10"/>
        <color rgb="FF000000"/>
        <rFont val="Arial"/>
        <family val="2"/>
      </rPr>
      <t xml:space="preserve"> (6)</t>
    </r>
  </si>
  <si>
    <t>Ground</t>
  </si>
  <si>
    <t>Precipitation</t>
  </si>
  <si>
    <t>Third-party</t>
  </si>
  <si>
    <t>(6) GRI 303-3 Water withdrawal.</t>
  </si>
  <si>
    <t>Freshwater (≤1,000 mg/L Total Dissolved Solids)</t>
  </si>
  <si>
    <t>Other water (&gt;1,000 mg/L Total Dissolved Solids)</t>
  </si>
  <si>
    <t>(7) GRI 303-3 Water withdrawal and SASB EM-MM-140a.1 Total water withdrawn, total water consumed, percentage of each in regions with High or Extremely High Baseline Water Stress.</t>
  </si>
  <si>
    <r>
      <t>Water discharge to destination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(8)</t>
    </r>
  </si>
  <si>
    <t>Sea</t>
  </si>
  <si>
    <t>(8) GRI 303-4 Water discharge.</t>
  </si>
  <si>
    <r>
      <t>Water discharge by category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(9)</t>
    </r>
  </si>
  <si>
    <t>(9) GRI 303-4 Water discharge.</t>
  </si>
  <si>
    <r>
      <t>Water consumption from all areas with water stress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(10)</t>
    </r>
  </si>
  <si>
    <t>(10) GRI 303-5 Water consumption and SASB EM-MM-140a.1 Total fresh water withdrawn, total fresh water consumed, percentage of each in regions with High or Extremely High Baseline Water Stress.</t>
  </si>
  <si>
    <r>
      <t>Number of incidents of water related non-compliance</t>
    </r>
    <r>
      <rPr>
        <b/>
        <vertAlign val="superscript"/>
        <sz val="10"/>
        <color theme="1"/>
        <rFont val="Arial"/>
        <family val="2"/>
      </rPr>
      <t xml:space="preserve"> (11)</t>
    </r>
  </si>
  <si>
    <t>(11) GRI 303-4 Water discharge and SASB EM-MM-140a.2 Number of incidents of non-compliance associated with water quality permits, standards, and regulations. Disclosure includes all water-related non-compliances beyond significant incidents categorized as Level 4 and 5 based on our risk matrix.</t>
  </si>
  <si>
    <r>
      <t xml:space="preserve">Protected species on IAMGOLD concessions </t>
    </r>
    <r>
      <rPr>
        <b/>
        <vertAlign val="superscript"/>
        <sz val="10"/>
        <color rgb="FF000000"/>
        <rFont val="Arial"/>
        <family val="2"/>
      </rPr>
      <t>(1)</t>
    </r>
  </si>
  <si>
    <t>Critically endangered</t>
  </si>
  <si>
    <t>Endangered</t>
  </si>
  <si>
    <t>Vulnerable</t>
  </si>
  <si>
    <t>Near threatened</t>
  </si>
  <si>
    <t>Least concern</t>
  </si>
  <si>
    <t xml:space="preserve">(1) GRI 304-4 IUCN Red List species and national conservation list species with habitats in areas affected by operations. </t>
  </si>
  <si>
    <r>
      <t xml:space="preserve">Land disturbed and rehabilitated (hectares) </t>
    </r>
    <r>
      <rPr>
        <b/>
        <vertAlign val="superscript"/>
        <sz val="10"/>
        <rFont val="Arial"/>
        <family val="2"/>
      </rPr>
      <t>(3)</t>
    </r>
  </si>
  <si>
    <t>Total land disturbed and not yet rehabilitated, start of year</t>
  </si>
  <si>
    <t>Total land rehabilitated, including previous years</t>
  </si>
  <si>
    <t>Total land disturbed and not yet rehabilitated, end of year</t>
  </si>
  <si>
    <r>
      <t xml:space="preserve">Total footprint </t>
    </r>
    <r>
      <rPr>
        <vertAlign val="superscript"/>
        <sz val="10"/>
        <rFont val="Arial"/>
        <family val="2"/>
      </rPr>
      <t>(4)</t>
    </r>
  </si>
  <si>
    <t>(3) GRI G4 MM1 Amount of land disturbed or rehabilitated.</t>
  </si>
  <si>
    <t xml:space="preserve">(4) Total footprint is the sum of total area of land yet to be rehabilitated and total area of land rehabilitated. </t>
  </si>
  <si>
    <r>
      <t xml:space="preserve">Total weight of non-renewable materials (metric tonnes) </t>
    </r>
    <r>
      <rPr>
        <b/>
        <vertAlign val="superscript"/>
        <sz val="10"/>
        <rFont val="Arial"/>
        <family val="2"/>
      </rPr>
      <t>(1)</t>
    </r>
  </si>
  <si>
    <t>Explosives</t>
  </si>
  <si>
    <t>Lime</t>
  </si>
  <si>
    <t>Cyanide</t>
  </si>
  <si>
    <t>Caustic soda</t>
  </si>
  <si>
    <t>Sulfur dioxide</t>
  </si>
  <si>
    <t>Engine oil</t>
  </si>
  <si>
    <t>Hydraulic oil</t>
  </si>
  <si>
    <t>Flocculant</t>
  </si>
  <si>
    <t>Transmission oil</t>
  </si>
  <si>
    <t>Carbon</t>
  </si>
  <si>
    <t>Grease</t>
  </si>
  <si>
    <t>Anti scalant</t>
  </si>
  <si>
    <t>Acid</t>
  </si>
  <si>
    <t>Motor/drill oil</t>
  </si>
  <si>
    <t>Compressor oil</t>
  </si>
  <si>
    <r>
      <t xml:space="preserve">Other </t>
    </r>
    <r>
      <rPr>
        <vertAlign val="superscript"/>
        <sz val="10"/>
        <rFont val="Arial"/>
        <family val="2"/>
      </rPr>
      <t>(2)</t>
    </r>
  </si>
  <si>
    <t>(1) GRI 301-1 Materials used by weight or volume.</t>
  </si>
  <si>
    <t xml:space="preserve">(2) Other includes borax, leach acid, nitrates, and diesel exhaust fluid. </t>
  </si>
  <si>
    <r>
      <t xml:space="preserve">Generated waste (metric tonnes) </t>
    </r>
    <r>
      <rPr>
        <b/>
        <vertAlign val="superscript"/>
        <sz val="10"/>
        <color rgb="FF000000"/>
        <rFont val="Arial"/>
        <family val="2"/>
      </rPr>
      <t>(1)</t>
    </r>
  </si>
  <si>
    <r>
      <t xml:space="preserve">Hazardous </t>
    </r>
    <r>
      <rPr>
        <vertAlign val="superscript"/>
        <sz val="10"/>
        <rFont val="Arial"/>
        <family val="2"/>
      </rPr>
      <t>(2)</t>
    </r>
  </si>
  <si>
    <t>Non-hazardous</t>
  </si>
  <si>
    <t>(1) GRI 306-3 Waste generated.</t>
  </si>
  <si>
    <t>(2) SASB EM-MM-150a.7 Total weight of hazardous waste generated.</t>
  </si>
  <si>
    <t>Hazardous</t>
  </si>
  <si>
    <r>
      <t xml:space="preserve">Waste Rock </t>
    </r>
    <r>
      <rPr>
        <vertAlign val="superscript"/>
        <sz val="10"/>
        <rFont val="Arial"/>
        <family val="2"/>
      </rPr>
      <t>(3)</t>
    </r>
  </si>
  <si>
    <t>Overburden</t>
  </si>
  <si>
    <r>
      <t xml:space="preserve">Tailings </t>
    </r>
    <r>
      <rPr>
        <vertAlign val="superscript"/>
        <sz val="10"/>
        <rFont val="Arial"/>
        <family val="2"/>
      </rPr>
      <t>(4)</t>
    </r>
  </si>
  <si>
    <t>Sludges</t>
  </si>
  <si>
    <r>
      <t>Waste Rock</t>
    </r>
    <r>
      <rPr>
        <vertAlign val="superscript"/>
        <sz val="10"/>
        <rFont val="Arial"/>
        <family val="2"/>
      </rPr>
      <t xml:space="preserve"> (3)</t>
    </r>
  </si>
  <si>
    <t>(3) SASB EM-MM-150a.6 Total weight of waste rock generated.</t>
  </si>
  <si>
    <t>(4) SASB EM-MM-150a.5 Total weight of tailings produced.</t>
  </si>
  <si>
    <t>Non-mineral waste</t>
  </si>
  <si>
    <r>
      <t xml:space="preserve">Diverted waste (metric tonnes) </t>
    </r>
    <r>
      <rPr>
        <b/>
        <vertAlign val="superscript"/>
        <sz val="10"/>
        <color rgb="FF000000"/>
        <rFont val="Arial"/>
        <family val="2"/>
      </rPr>
      <t>(5)</t>
    </r>
  </si>
  <si>
    <r>
      <t xml:space="preserve">Hazardous </t>
    </r>
    <r>
      <rPr>
        <vertAlign val="superscript"/>
        <sz val="10"/>
        <rFont val="Arial"/>
        <family val="2"/>
      </rPr>
      <t>(6)</t>
    </r>
  </si>
  <si>
    <r>
      <t xml:space="preserve">Diverted waste by category (metric tonnes) </t>
    </r>
    <r>
      <rPr>
        <b/>
        <vertAlign val="superscript"/>
        <sz val="10"/>
        <color rgb="FF000000"/>
        <rFont val="Arial"/>
        <family val="2"/>
      </rPr>
      <t>(5)</t>
    </r>
  </si>
  <si>
    <t>Reuse</t>
  </si>
  <si>
    <t>Recycling</t>
  </si>
  <si>
    <t>Recovered</t>
  </si>
  <si>
    <t>Total diverted waste</t>
  </si>
  <si>
    <t>Onsite</t>
  </si>
  <si>
    <t>Offsite</t>
  </si>
  <si>
    <t>(5) GRI 306-4 Waste diverted from disposal and SASB EM-MM-150a.4 Total weight of non-mineral waste generated.</t>
  </si>
  <si>
    <t>(6) SASB EM-MM-150a.8 Total weight of hazardous waste recycled.</t>
  </si>
  <si>
    <r>
      <t xml:space="preserve">Disposed waste (metric tonnes) </t>
    </r>
    <r>
      <rPr>
        <b/>
        <vertAlign val="superscript"/>
        <sz val="10"/>
        <color rgb="FF000000"/>
        <rFont val="Arial"/>
        <family val="2"/>
      </rPr>
      <t>(7)</t>
    </r>
  </si>
  <si>
    <r>
      <t xml:space="preserve">Disposed waste by category (metric tonnes) </t>
    </r>
    <r>
      <rPr>
        <b/>
        <vertAlign val="superscript"/>
        <sz val="10"/>
        <color rgb="FF000000"/>
        <rFont val="Arial"/>
        <family val="2"/>
      </rPr>
      <t>(7)</t>
    </r>
  </si>
  <si>
    <t xml:space="preserve">   Incineration (with energy recovery)</t>
  </si>
  <si>
    <t>Incineration (no energy recovery)</t>
  </si>
  <si>
    <t>Landfill</t>
  </si>
  <si>
    <t>Other</t>
  </si>
  <si>
    <r>
      <t xml:space="preserve">Other </t>
    </r>
    <r>
      <rPr>
        <vertAlign val="superscript"/>
        <sz val="10"/>
        <rFont val="Arial"/>
        <family val="2"/>
      </rPr>
      <t>(8)</t>
    </r>
  </si>
  <si>
    <t>Total disposed waste</t>
  </si>
  <si>
    <t>Incineration (with energy recovery)</t>
  </si>
  <si>
    <t>(7) GRI 306-5 Waste directed to disposal.</t>
  </si>
  <si>
    <t>(8) Other data for Côté Gold represents septic waste.</t>
  </si>
  <si>
    <t>Unit: metric tons</t>
  </si>
  <si>
    <t>Rosebel</t>
  </si>
  <si>
    <t>Boto</t>
  </si>
  <si>
    <t>Cote</t>
  </si>
  <si>
    <t>Tailings</t>
  </si>
  <si>
    <t>Tailings waste</t>
  </si>
  <si>
    <t>Where is the tailings data</t>
  </si>
  <si>
    <t>Generated waste</t>
  </si>
  <si>
    <t>Tailings in metric tons</t>
  </si>
  <si>
    <t>Diverted waste</t>
  </si>
  <si>
    <t>Added these indicators based on GRI 306-4</t>
  </si>
  <si>
    <t>Disposed waste</t>
  </si>
  <si>
    <t>Diverted Waste</t>
  </si>
  <si>
    <t>Disposed Waste</t>
  </si>
  <si>
    <t>Occupational illnesses</t>
  </si>
  <si>
    <t xml:space="preserve">Exploration </t>
  </si>
  <si>
    <r>
      <t xml:space="preserve">Benefits </t>
    </r>
    <r>
      <rPr>
        <b/>
        <vertAlign val="superscript"/>
        <sz val="10"/>
        <color theme="1"/>
        <rFont val="Arial"/>
        <family val="2"/>
      </rPr>
      <t>(11)</t>
    </r>
  </si>
  <si>
    <t>(11) GRI 401-2 Benefits provided to full-time employees not provided to temporary or part-time.</t>
  </si>
  <si>
    <t>(12) Temporary employees depending on the length of the contract may receive a variety of benefits.</t>
  </si>
  <si>
    <r>
      <t xml:space="preserve">Parental leave </t>
    </r>
    <r>
      <rPr>
        <b/>
        <vertAlign val="superscript"/>
        <sz val="10"/>
        <color rgb="FF000000"/>
        <rFont val="Arial"/>
        <family val="2"/>
      </rPr>
      <t>(13)</t>
    </r>
  </si>
  <si>
    <t>(13) GRI 401-3 Parental leave.</t>
  </si>
  <si>
    <r>
      <t>Average hours of training per year per employee</t>
    </r>
    <r>
      <rPr>
        <sz val="10"/>
        <color rgb="FF000000"/>
        <rFont val="Arial"/>
        <family val="2"/>
      </rPr>
      <t xml:space="preserve"> </t>
    </r>
    <r>
      <rPr>
        <b/>
        <vertAlign val="superscript"/>
        <sz val="10"/>
        <color rgb="FF000000"/>
        <rFont val="Arial"/>
        <family val="2"/>
      </rPr>
      <t>(14,15)</t>
    </r>
  </si>
  <si>
    <t>(14) GRI 404-1 Average hours of training per year per employee.</t>
  </si>
  <si>
    <t>(15) Training hours are estimated.</t>
  </si>
  <si>
    <r>
      <t xml:space="preserve">Programs for upgrading employee skills and transition assistance programs </t>
    </r>
    <r>
      <rPr>
        <b/>
        <vertAlign val="superscript"/>
        <sz val="10"/>
        <color theme="1"/>
        <rFont val="Arial"/>
        <family val="2"/>
      </rPr>
      <t>(16)</t>
    </r>
  </si>
  <si>
    <r>
      <t xml:space="preserve">Employees receiving regular performance and career development reviews </t>
    </r>
    <r>
      <rPr>
        <b/>
        <vertAlign val="superscript"/>
        <sz val="10"/>
        <color theme="1"/>
        <rFont val="Arial"/>
        <family val="2"/>
      </rPr>
      <t>(17)</t>
    </r>
  </si>
  <si>
    <t>(17) GRI 404-3 Percentage of employees receiving regular performance and career development reviews.</t>
  </si>
  <si>
    <r>
      <t xml:space="preserve">Ratio of basic salary and renumeration </t>
    </r>
    <r>
      <rPr>
        <b/>
        <vertAlign val="superscript"/>
        <sz val="10"/>
        <color rgb="FF000000"/>
        <rFont val="Arial"/>
        <family val="2"/>
      </rPr>
      <t>(18)</t>
    </r>
  </si>
  <si>
    <t>(18) GRI 405-2 Ratio of basic salary and remuneration of women to men.</t>
  </si>
  <si>
    <t>(16) GRI 404-2 Programs for upgrading employee skills and transition assistance programs.</t>
  </si>
  <si>
    <t>Amount of land disturbed in 2023</t>
  </si>
  <si>
    <t>Amount of land rehabilitated in 2023</t>
  </si>
  <si>
    <r>
      <t>Water withdrawal by source and category (megalitres / 000 m</t>
    </r>
    <r>
      <rPr>
        <b/>
        <vertAlign val="superscript"/>
        <sz val="10"/>
        <color rgb="FF000000"/>
        <rFont val="Arial"/>
        <family val="2"/>
      </rPr>
      <t>3</t>
    </r>
    <r>
      <rPr>
        <b/>
        <sz val="10"/>
        <color rgb="FF000000"/>
        <rFont val="Arial"/>
        <family val="2"/>
      </rPr>
      <t xml:space="preserve">) </t>
    </r>
    <r>
      <rPr>
        <b/>
        <vertAlign val="superscript"/>
        <sz val="10"/>
        <color rgb="FF000000"/>
        <rFont val="Arial"/>
        <family val="2"/>
      </rPr>
      <t>(7)</t>
    </r>
  </si>
  <si>
    <t>-</t>
  </si>
  <si>
    <r>
      <t xml:space="preserve">Reported incidents of discrimination </t>
    </r>
    <r>
      <rPr>
        <b/>
        <vertAlign val="superscript"/>
        <sz val="10"/>
        <rFont val="Arial"/>
        <family val="2"/>
      </rPr>
      <t>(2)</t>
    </r>
  </si>
  <si>
    <t>(2) GRI 406-1  Incidents of discrimination and corrective actions taken.</t>
  </si>
  <si>
    <r>
      <t>Human rights training</t>
    </r>
    <r>
      <rPr>
        <b/>
        <vertAlign val="superscript"/>
        <sz val="10"/>
        <rFont val="Arial"/>
        <family val="2"/>
      </rPr>
      <t xml:space="preserve"> (3)</t>
    </r>
  </si>
  <si>
    <t>(3) GRI 410-1 Security personnel trained in human rights policies or procedures.</t>
  </si>
  <si>
    <r>
      <t xml:space="preserve">Political contributions </t>
    </r>
    <r>
      <rPr>
        <b/>
        <vertAlign val="superscript"/>
        <sz val="10"/>
        <color rgb="FF000000"/>
        <rFont val="Arial"/>
        <family val="2"/>
      </rPr>
      <t>(4)</t>
    </r>
  </si>
  <si>
    <t>(4) GRI 415-1 Political contributions.</t>
  </si>
  <si>
    <t xml:space="preserve">(3) Include cost of sales, general and administration, exploration expense, community investments, royalties, and other expenses. Excludes impairment, NRV write-downs/provisions, depreciation and employee wages and benefits. </t>
  </si>
  <si>
    <t>(8) GRI G4 - MM4 Number of Strikes and Lockouts exceeding one week's duration and SASB EM-MM-310a.2 Number and duration of strikes and lockouts.</t>
  </si>
  <si>
    <t>Assistance (such as training and counselling) on transitioning to a non-working life</t>
  </si>
  <si>
    <r>
      <t xml:space="preserve">Emissions intensity (Scope 1 &amp; 2) </t>
    </r>
    <r>
      <rPr>
        <b/>
        <vertAlign val="superscript"/>
        <sz val="10"/>
        <color rgb="FF000000"/>
        <rFont val="Arial"/>
        <family val="2"/>
      </rPr>
      <t>(6)</t>
    </r>
  </si>
  <si>
    <t xml:space="preserve">Emissions, including Scope 1 &amp; 2 </t>
  </si>
  <si>
    <t>Emissions intensity (Scope 1 &amp; 2)</t>
  </si>
  <si>
    <t>(1) GRI 302-1 Energy consumption within the organization and SASB EM-MM-130a.1 Total energy consumed, percentage grid electricity, percentage renewable.</t>
  </si>
  <si>
    <t xml:space="preserve">IAMGOLD's 2023 Sustainability Report has been prepared with reference to the Global Reporting Initiative (GRI), Sustainability Accounting Standards Board's (SASB) Metals and Mining Standard, and the Task Force on Climate-related Financial Disclosures (TCFD). The 2023 ESG performance data summarizes the Company's performance for the 2023 reporting year and supplements information presented in our annual Sustainability Report. Data is reported using the metric system and US dollars, unless otherwise stated.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</si>
</sst>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_-;\-* #,##0.0_-;_-* &quot;-&quot;??_-;_-@_-"/>
    <numFmt numFmtId="165" formatCode="_-* #,##0_-;\-* #,##0_-;_-* &quot;-&quot;??_-;_-@_-"/>
    <numFmt numFmtId="166" formatCode="0.0%"/>
    <numFmt numFmtId="167" formatCode="#,##0.0"/>
    <numFmt numFmtId="168" formatCode="0.0"/>
  </numFmts>
  <fonts count="5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0"/>
      <name val="Arial"/>
      <family val="2"/>
    </font>
    <font>
      <b/>
      <sz val="11"/>
      <color theme="1"/>
      <name val="Calibri"/>
      <family val="2"/>
      <scheme val="minor"/>
    </font>
    <font>
      <sz val="11"/>
      <color rgb="FFFF0000"/>
      <name val="Calibri"/>
      <family val="2"/>
      <scheme val="minor"/>
    </font>
    <font>
      <sz val="10"/>
      <color theme="1"/>
      <name val="Arial"/>
      <family val="2"/>
    </font>
    <font>
      <sz val="10"/>
      <color rgb="FF231F20"/>
      <name val="Arial"/>
      <family val="2"/>
    </font>
    <font>
      <sz val="10"/>
      <color rgb="FFFF0000"/>
      <name val="Arial"/>
      <family val="2"/>
    </font>
    <font>
      <b/>
      <sz val="10"/>
      <color rgb="FF7030A0"/>
      <name val="Arial"/>
      <family val="2"/>
    </font>
    <font>
      <sz val="10"/>
      <color rgb="FF7030A0"/>
      <name val="Arial"/>
      <family val="2"/>
    </font>
    <font>
      <b/>
      <sz val="10"/>
      <color rgb="FFFF0000"/>
      <name val="Arial"/>
      <family val="2"/>
    </font>
    <font>
      <b/>
      <sz val="11"/>
      <name val="Arial"/>
      <family val="2"/>
    </font>
    <font>
      <sz val="11"/>
      <name val="Arial"/>
      <family val="2"/>
    </font>
    <font>
      <b/>
      <sz val="11"/>
      <name val="Calibri"/>
      <family val="2"/>
      <scheme val="minor"/>
    </font>
    <font>
      <sz val="6"/>
      <color rgb="FF454545"/>
      <name val="Lato"/>
      <family val="2"/>
    </font>
    <font>
      <b/>
      <vertAlign val="superscript"/>
      <sz val="10"/>
      <name val="Arial"/>
      <family val="2"/>
    </font>
    <font>
      <sz val="8"/>
      <name val="Arial"/>
      <family val="2"/>
    </font>
    <font>
      <vertAlign val="superscript"/>
      <sz val="10"/>
      <name val="Arial"/>
      <family val="2"/>
    </font>
    <font>
      <sz val="10"/>
      <name val="DejaVu Sans"/>
      <family val="2"/>
    </font>
    <font>
      <vertAlign val="superscript"/>
      <sz val="10"/>
      <color rgb="FFFF0000"/>
      <name val="Calibri"/>
      <family val="2"/>
    </font>
    <font>
      <b/>
      <sz val="10"/>
      <color rgb="FF000000"/>
      <name val="Arial"/>
      <family val="2"/>
    </font>
    <font>
      <sz val="10"/>
      <color rgb="FF000000"/>
      <name val="Arial"/>
      <family val="2"/>
    </font>
    <font>
      <sz val="10"/>
      <name val="Arial"/>
      <family val="2"/>
    </font>
    <font>
      <sz val="10"/>
      <color rgb="FFFF0000"/>
      <name val="Arial"/>
      <family val="2"/>
    </font>
    <font>
      <sz val="10"/>
      <color theme="0"/>
      <name val="Arial"/>
      <family val="2"/>
    </font>
    <font>
      <b/>
      <vertAlign val="superscript"/>
      <sz val="10"/>
      <color rgb="FF000000"/>
      <name val="Arial"/>
      <family val="2"/>
    </font>
    <font>
      <b/>
      <sz val="10"/>
      <color theme="1"/>
      <name val="Arial"/>
      <family val="2"/>
    </font>
    <font>
      <vertAlign val="superscript"/>
      <sz val="10"/>
      <color theme="1"/>
      <name val="Arial"/>
      <family val="2"/>
    </font>
    <font>
      <sz val="8"/>
      <color theme="1"/>
      <name val="Arial"/>
      <family val="2"/>
    </font>
    <font>
      <sz val="8"/>
      <color theme="1"/>
      <name val="Calibri"/>
      <family val="2"/>
      <scheme val="minor"/>
    </font>
    <font>
      <sz val="8"/>
      <color rgb="FF000000"/>
      <name val="Arial"/>
      <family val="2"/>
    </font>
    <font>
      <sz val="11"/>
      <color theme="1"/>
      <name val="Arial"/>
      <family val="2"/>
    </font>
    <font>
      <b/>
      <vertAlign val="superscript"/>
      <sz val="10"/>
      <color theme="1"/>
      <name val="Arial"/>
      <family val="2"/>
    </font>
    <font>
      <sz val="11"/>
      <color rgb="FF000000"/>
      <name val="Arial"/>
      <family val="2"/>
    </font>
    <font>
      <b/>
      <sz val="10"/>
      <color theme="0"/>
      <name val="Arial"/>
      <family val="2"/>
    </font>
    <font>
      <sz val="11"/>
      <color theme="0"/>
      <name val="Calibri"/>
      <family val="2"/>
      <scheme val="minor"/>
    </font>
    <font>
      <b/>
      <sz val="11"/>
      <color theme="0"/>
      <name val="Calibri"/>
      <family val="2"/>
      <scheme val="minor"/>
    </font>
    <font>
      <u/>
      <sz val="10"/>
      <color theme="10"/>
      <name val="Arial"/>
      <family val="2"/>
    </font>
    <font>
      <b/>
      <sz val="18"/>
      <color rgb="FF25323A"/>
      <name val="Arial"/>
      <family val="2"/>
    </font>
    <font>
      <b/>
      <u/>
      <sz val="11"/>
      <color theme="0"/>
      <name val="Arial"/>
      <family val="2"/>
    </font>
    <font>
      <b/>
      <sz val="9"/>
      <color rgb="FFFFFFFF"/>
      <name val="Arial"/>
      <family val="2"/>
    </font>
    <font>
      <u/>
      <sz val="10"/>
      <color rgb="FF25323A"/>
      <name val="Arial"/>
      <family val="2"/>
    </font>
    <font>
      <sz val="10"/>
      <color theme="7"/>
      <name val="Arial"/>
      <family val="2"/>
    </font>
    <font>
      <b/>
      <vertAlign val="subscript"/>
      <sz val="10"/>
      <color rgb="FF000000"/>
      <name val="Arial"/>
      <family val="2"/>
    </font>
    <font>
      <vertAlign val="subscript"/>
      <sz val="10"/>
      <name val="Arial"/>
      <family val="2"/>
    </font>
    <font>
      <vertAlign val="subscript"/>
      <sz val="8"/>
      <name val="Arial"/>
      <family val="2"/>
    </font>
    <font>
      <u/>
      <vertAlign val="superscript"/>
      <sz val="10"/>
      <color rgb="FF25323A"/>
      <name val="Arial"/>
      <family val="2"/>
    </font>
    <font>
      <sz val="11"/>
      <name val="Calibri"/>
      <family val="2"/>
    </font>
  </fonts>
  <fills count="11">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0F0F0"/>
        <bgColor indexed="64"/>
      </patternFill>
    </fill>
    <fill>
      <patternFill patternType="solid">
        <fgColor theme="8" tint="0.79998168889431442"/>
        <bgColor indexed="64"/>
      </patternFill>
    </fill>
    <fill>
      <patternFill patternType="solid">
        <fgColor rgb="FFB94F2A"/>
        <bgColor indexed="64"/>
      </patternFill>
    </fill>
    <fill>
      <patternFill patternType="solid">
        <fgColor rgb="FF25323A"/>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rgb="FF88754F"/>
      </top>
      <bottom style="medium">
        <color rgb="FF88754F"/>
      </bottom>
      <diagonal/>
    </border>
    <border>
      <left/>
      <right/>
      <top/>
      <bottom style="medium">
        <color rgb="FF88754F"/>
      </bottom>
      <diagonal/>
    </border>
    <border>
      <left/>
      <right/>
      <top/>
      <bottom style="thin">
        <color theme="1" tint="0.499984740745262"/>
      </bottom>
      <diagonal/>
    </border>
    <border>
      <left/>
      <right/>
      <top/>
      <bottom style="thin">
        <color rgb="FF000000"/>
      </bottom>
      <diagonal/>
    </border>
    <border>
      <left/>
      <right/>
      <top/>
      <bottom style="thin">
        <color rgb="FF458087"/>
      </bottom>
      <diagonal/>
    </border>
    <border>
      <left/>
      <right/>
      <top style="thin">
        <color rgb="FF458087"/>
      </top>
      <bottom style="thin">
        <color rgb="FF458087"/>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43" fontId="4" fillId="0" borderId="0" applyBorder="0" applyAlignment="0" applyProtection="0"/>
    <xf numFmtId="9" fontId="4" fillId="0" borderId="0" applyBorder="0" applyAlignment="0" applyProtection="0"/>
    <xf numFmtId="0" fontId="3" fillId="0" borderId="0"/>
    <xf numFmtId="43" fontId="3" fillId="0" borderId="0" applyFont="0" applyFill="0" applyBorder="0" applyAlignment="0" applyProtection="0"/>
    <xf numFmtId="0" fontId="22" fillId="0" borderId="0"/>
    <xf numFmtId="0" fontId="41" fillId="0" borderId="0" applyNumberFormat="0" applyFill="0" applyBorder="0" applyAlignment="0" applyProtection="0"/>
  </cellStyleXfs>
  <cellXfs count="501">
    <xf numFmtId="0" fontId="0" fillId="0" borderId="0" xfId="0"/>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0" fillId="0" borderId="0" xfId="0" applyAlignment="1">
      <alignment horizontal="center"/>
    </xf>
    <xf numFmtId="0" fontId="0" fillId="0" borderId="1" xfId="0" applyBorder="1"/>
    <xf numFmtId="3" fontId="0" fillId="0" borderId="0" xfId="0" applyNumberFormat="1"/>
    <xf numFmtId="165" fontId="4" fillId="0" borderId="0" xfId="1" applyNumberFormat="1"/>
    <xf numFmtId="0" fontId="0" fillId="0" borderId="0" xfId="0" applyAlignment="1">
      <alignment horizontal="left" indent="1"/>
    </xf>
    <xf numFmtId="165" fontId="0" fillId="0" borderId="0" xfId="0" applyNumberFormat="1"/>
    <xf numFmtId="0" fontId="11" fillId="0" borderId="0" xfId="0" applyFont="1"/>
    <xf numFmtId="165" fontId="4" fillId="0" borderId="0" xfId="1" applyNumberFormat="1" applyBorder="1"/>
    <xf numFmtId="165" fontId="4" fillId="3" borderId="0" xfId="1" applyNumberFormat="1" applyFill="1"/>
    <xf numFmtId="165" fontId="0" fillId="3" borderId="0" xfId="0" applyNumberFormat="1" applyFill="1"/>
    <xf numFmtId="0" fontId="0" fillId="3" borderId="0" xfId="0" applyFill="1" applyAlignment="1">
      <alignment horizontal="center"/>
    </xf>
    <xf numFmtId="3" fontId="4" fillId="0" borderId="0" xfId="1" applyNumberFormat="1" applyBorder="1" applyAlignment="1">
      <alignment vertical="top" wrapText="1"/>
    </xf>
    <xf numFmtId="3" fontId="4" fillId="0" borderId="0" xfId="1" applyNumberFormat="1" applyBorder="1"/>
    <xf numFmtId="3" fontId="4" fillId="0" borderId="0" xfId="0" applyNumberFormat="1" applyFont="1" applyAlignment="1">
      <alignment vertical="top" wrapText="1"/>
    </xf>
    <xf numFmtId="0" fontId="13" fillId="0" borderId="0" xfId="0" applyFont="1"/>
    <xf numFmtId="0" fontId="13" fillId="0" borderId="0" xfId="0" applyFont="1" applyAlignment="1">
      <alignment horizontal="left" indent="1"/>
    </xf>
    <xf numFmtId="0" fontId="4" fillId="0" borderId="0" xfId="0" applyFont="1" applyAlignment="1">
      <alignment vertical="top" wrapText="1"/>
    </xf>
    <xf numFmtId="43" fontId="4" fillId="0" borderId="0" xfId="1" applyBorder="1" applyAlignment="1">
      <alignment vertical="top" wrapText="1"/>
    </xf>
    <xf numFmtId="0" fontId="6" fillId="0" borderId="2" xfId="0" applyFont="1" applyBorder="1" applyAlignment="1">
      <alignment horizontal="left" vertical="top" wrapText="1"/>
    </xf>
    <xf numFmtId="3" fontId="10" fillId="4" borderId="3" xfId="0" applyNumberFormat="1" applyFont="1" applyFill="1" applyBorder="1" applyAlignment="1">
      <alignment horizontal="right" vertical="center" wrapText="1"/>
    </xf>
    <xf numFmtId="3" fontId="10" fillId="0" borderId="4" xfId="0" applyNumberFormat="1" applyFont="1" applyBorder="1" applyAlignment="1">
      <alignment horizontal="right" vertical="center" wrapText="1"/>
    </xf>
    <xf numFmtId="0" fontId="0" fillId="0" borderId="2" xfId="0" applyBorder="1" applyAlignment="1">
      <alignment horizontal="left" vertical="top" wrapText="1"/>
    </xf>
    <xf numFmtId="0" fontId="6" fillId="5" borderId="2" xfId="0" applyFont="1" applyFill="1" applyBorder="1" applyAlignment="1">
      <alignment horizontal="left" vertical="top" wrapText="1"/>
    </xf>
    <xf numFmtId="0" fontId="0" fillId="5" borderId="2" xfId="0" applyFill="1" applyBorder="1" applyAlignment="1">
      <alignment horizontal="left" vertical="top" wrapText="1"/>
    </xf>
    <xf numFmtId="16" fontId="0" fillId="0" borderId="2" xfId="0" applyNumberFormat="1" applyBorder="1" applyAlignment="1">
      <alignment horizontal="left" vertical="top" wrapText="1"/>
    </xf>
    <xf numFmtId="0" fontId="0" fillId="2" borderId="0" xfId="0" applyFill="1"/>
    <xf numFmtId="0" fontId="0" fillId="2" borderId="0" xfId="0" applyFill="1" applyAlignment="1">
      <alignment horizontal="left"/>
    </xf>
    <xf numFmtId="0" fontId="0" fillId="2" borderId="0" xfId="0" applyFill="1" applyAlignment="1">
      <alignment horizontal="left" vertical="center" wrapText="1"/>
    </xf>
    <xf numFmtId="0" fontId="0" fillId="2" borderId="0" xfId="0" applyFill="1" applyAlignment="1">
      <alignment vertical="center"/>
    </xf>
    <xf numFmtId="0" fontId="0" fillId="0" borderId="0" xfId="0" applyAlignment="1">
      <alignment vertical="center"/>
    </xf>
    <xf numFmtId="0" fontId="6" fillId="2" borderId="0" xfId="0" applyFont="1" applyFill="1" applyAlignment="1">
      <alignment horizontal="left" vertical="center" wrapText="1"/>
    </xf>
    <xf numFmtId="0" fontId="15" fillId="2" borderId="0" xfId="0" applyFont="1" applyFill="1" applyAlignment="1">
      <alignment horizontal="left"/>
    </xf>
    <xf numFmtId="0" fontId="44" fillId="6"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2" borderId="7" xfId="0" applyFill="1" applyBorder="1" applyAlignment="1">
      <alignment vertical="center"/>
    </xf>
    <xf numFmtId="0" fontId="43" fillId="7" borderId="7" xfId="6" applyFont="1" applyFill="1" applyBorder="1" applyAlignment="1">
      <alignment horizontal="left" vertical="center"/>
    </xf>
    <xf numFmtId="9" fontId="0" fillId="0" borderId="8" xfId="2" applyFont="1" applyBorder="1" applyAlignment="1">
      <alignment horizontal="left" vertical="center" wrapText="1"/>
    </xf>
    <xf numFmtId="0" fontId="25" fillId="0" borderId="8" xfId="0" applyFont="1" applyBorder="1" applyAlignment="1">
      <alignment horizontal="left" vertical="center" wrapText="1"/>
    </xf>
    <xf numFmtId="0" fontId="0" fillId="0" borderId="8" xfId="0" applyBorder="1" applyAlignment="1">
      <alignment horizontal="left" vertical="center" wrapText="1"/>
    </xf>
    <xf numFmtId="0" fontId="6" fillId="0" borderId="8" xfId="0" applyFont="1" applyBorder="1" applyAlignment="1">
      <alignment horizontal="left" vertical="center" wrapText="1"/>
    </xf>
    <xf numFmtId="49" fontId="0" fillId="0" borderId="8" xfId="0" applyNumberFormat="1" applyBorder="1" applyAlignment="1">
      <alignment horizontal="left" vertical="center" wrapText="1"/>
    </xf>
    <xf numFmtId="0" fontId="0" fillId="0" borderId="8" xfId="0" applyBorder="1" applyAlignment="1">
      <alignment horizontal="left" vertical="center"/>
    </xf>
    <xf numFmtId="3" fontId="0" fillId="0" borderId="8" xfId="0" applyNumberFormat="1" applyBorder="1" applyAlignment="1">
      <alignment horizontal="left" vertical="center" wrapText="1"/>
    </xf>
    <xf numFmtId="0" fontId="4" fillId="0" borderId="8" xfId="0" applyFont="1" applyBorder="1" applyAlignment="1">
      <alignment horizontal="left" vertical="center" wrapText="1"/>
    </xf>
    <xf numFmtId="0" fontId="45" fillId="0" borderId="8" xfId="6" applyFont="1" applyBorder="1" applyAlignment="1">
      <alignment horizontal="left" vertical="center" wrapText="1"/>
    </xf>
    <xf numFmtId="0" fontId="45" fillId="0" borderId="8" xfId="6" applyFont="1" applyBorder="1" applyAlignment="1">
      <alignment horizontal="left" vertical="center"/>
    </xf>
    <xf numFmtId="0" fontId="45" fillId="2" borderId="8" xfId="6" applyFont="1" applyFill="1" applyBorder="1" applyAlignment="1">
      <alignment horizontal="left" vertical="center" wrapText="1"/>
    </xf>
    <xf numFmtId="0" fontId="45" fillId="0" borderId="8" xfId="6" applyFont="1" applyBorder="1" applyAlignment="1">
      <alignment vertical="center"/>
    </xf>
    <xf numFmtId="0" fontId="6" fillId="2" borderId="0" xfId="0" applyFont="1" applyFill="1" applyAlignment="1">
      <alignment horizontal="right" vertical="center" wrapText="1"/>
    </xf>
    <xf numFmtId="49" fontId="20" fillId="2" borderId="0" xfId="0" applyNumberFormat="1" applyFont="1" applyFill="1" applyAlignment="1">
      <alignment horizontal="left" vertical="center" wrapText="1"/>
    </xf>
    <xf numFmtId="0" fontId="0" fillId="0" borderId="7" xfId="0" applyBorder="1" applyAlignment="1">
      <alignment horizontal="left" vertical="center" wrapText="1"/>
    </xf>
    <xf numFmtId="0" fontId="25" fillId="2" borderId="0" xfId="0" applyFont="1" applyFill="1" applyAlignment="1">
      <alignment horizontal="center" vertical="center" wrapText="1"/>
    </xf>
    <xf numFmtId="49" fontId="0" fillId="0" borderId="8" xfId="2" applyNumberFormat="1" applyFont="1" applyBorder="1" applyAlignment="1">
      <alignment horizontal="left" vertical="center" wrapText="1"/>
    </xf>
    <xf numFmtId="49" fontId="0" fillId="2" borderId="8" xfId="0" applyNumberFormat="1" applyFill="1" applyBorder="1" applyAlignment="1">
      <alignment horizontal="left" vertical="center" wrapText="1"/>
    </xf>
    <xf numFmtId="0" fontId="6" fillId="2" borderId="8" xfId="0" applyFont="1" applyFill="1" applyBorder="1" applyAlignment="1">
      <alignment horizontal="left" vertical="center" wrapText="1"/>
    </xf>
    <xf numFmtId="49" fontId="20" fillId="2" borderId="0" xfId="0" applyNumberFormat="1" applyFont="1" applyFill="1" applyAlignment="1">
      <alignment horizontal="left" vertical="top" wrapText="1"/>
    </xf>
    <xf numFmtId="0" fontId="20" fillId="2" borderId="0" xfId="0" applyFont="1" applyFill="1" applyAlignment="1">
      <alignment horizontal="left"/>
    </xf>
    <xf numFmtId="0" fontId="42" fillId="2" borderId="0" xfId="0" applyFont="1" applyFill="1" applyAlignment="1">
      <alignment horizontal="left"/>
    </xf>
    <xf numFmtId="0" fontId="43" fillId="7" borderId="7" xfId="6" applyFont="1" applyFill="1" applyBorder="1" applyAlignment="1">
      <alignment horizontal="left" vertical="center"/>
    </xf>
    <xf numFmtId="0" fontId="37" fillId="0" borderId="0" xfId="0" applyFont="1" applyAlignment="1">
      <alignment horizontal="left" vertical="center" wrapText="1"/>
    </xf>
    <xf numFmtId="49" fontId="20" fillId="2" borderId="0" xfId="0" applyNumberFormat="1" applyFont="1" applyFill="1" applyAlignment="1">
      <alignment horizontal="left" vertical="center" wrapText="1"/>
    </xf>
    <xf numFmtId="0" fontId="0" fillId="0" borderId="0" xfId="0" applyFill="1" applyAlignment="1">
      <alignment vertical="center"/>
    </xf>
    <xf numFmtId="3" fontId="0" fillId="2" borderId="10" xfId="0" applyNumberFormat="1" applyFill="1" applyBorder="1" applyAlignment="1" applyProtection="1">
      <alignment horizontal="right"/>
      <protection hidden="1"/>
    </xf>
    <xf numFmtId="3" fontId="0" fillId="2" borderId="14" xfId="0" applyNumberFormat="1" applyFill="1" applyBorder="1" applyAlignment="1" applyProtection="1">
      <alignment horizontal="right"/>
      <protection hidden="1"/>
    </xf>
    <xf numFmtId="3" fontId="0" fillId="2" borderId="10" xfId="1" applyNumberFormat="1" applyFont="1" applyFill="1" applyBorder="1" applyAlignment="1" applyProtection="1">
      <alignment horizontal="right" vertical="center"/>
      <protection hidden="1"/>
    </xf>
    <xf numFmtId="3" fontId="0" fillId="2" borderId="10" xfId="0" applyNumberFormat="1" applyFill="1" applyBorder="1" applyAlignment="1" applyProtection="1">
      <alignment horizontal="right" vertical="center"/>
      <protection hidden="1"/>
    </xf>
    <xf numFmtId="3" fontId="0" fillId="2" borderId="10" xfId="0" applyNumberFormat="1" applyFill="1" applyBorder="1" applyAlignment="1" applyProtection="1">
      <alignment horizontal="right" vertical="center" wrapText="1"/>
      <protection hidden="1"/>
    </xf>
    <xf numFmtId="0" fontId="28" fillId="7" borderId="0" xfId="0" applyFont="1" applyFill="1" applyProtection="1">
      <protection hidden="1"/>
    </xf>
    <xf numFmtId="0" fontId="38" fillId="7" borderId="0" xfId="0" applyFont="1" applyFill="1" applyProtection="1">
      <protection hidden="1"/>
    </xf>
    <xf numFmtId="0" fontId="38" fillId="7" borderId="1" xfId="0" applyFont="1" applyFill="1" applyBorder="1" applyAlignment="1" applyProtection="1">
      <alignment horizontal="right"/>
      <protection hidden="1"/>
    </xf>
    <xf numFmtId="0" fontId="38" fillId="7" borderId="1" xfId="0" applyFont="1" applyFill="1" applyBorder="1" applyAlignment="1" applyProtection="1">
      <alignment horizontal="center"/>
      <protection hidden="1"/>
    </xf>
    <xf numFmtId="0" fontId="38" fillId="2" borderId="0" xfId="0" applyFont="1" applyFill="1" applyAlignment="1" applyProtection="1">
      <alignment wrapText="1"/>
      <protection hidden="1"/>
    </xf>
    <xf numFmtId="0" fontId="38" fillId="2" borderId="0" xfId="0" applyFont="1" applyFill="1" applyAlignment="1" applyProtection="1">
      <alignment horizontal="right"/>
      <protection hidden="1"/>
    </xf>
    <xf numFmtId="0" fontId="38" fillId="2" borderId="0" xfId="0" applyFont="1" applyFill="1" applyAlignment="1" applyProtection="1">
      <alignment horizontal="center"/>
      <protection hidden="1"/>
    </xf>
    <xf numFmtId="0" fontId="28" fillId="2" borderId="0" xfId="0" applyFont="1" applyFill="1" applyProtection="1">
      <protection hidden="1"/>
    </xf>
    <xf numFmtId="0" fontId="24" fillId="8" borderId="10" xfId="0" applyFont="1" applyFill="1" applyBorder="1" applyProtection="1">
      <protection hidden="1"/>
    </xf>
    <xf numFmtId="0" fontId="24" fillId="8" borderId="10" xfId="0" applyFont="1" applyFill="1" applyBorder="1" applyAlignment="1" applyProtection="1">
      <alignment horizontal="right"/>
      <protection hidden="1"/>
    </xf>
    <xf numFmtId="0" fontId="0" fillId="2" borderId="10" xfId="0" applyFill="1" applyBorder="1" applyProtection="1">
      <protection hidden="1"/>
    </xf>
    <xf numFmtId="3" fontId="0" fillId="2" borderId="10" xfId="1" applyNumberFormat="1" applyFont="1" applyFill="1" applyBorder="1" applyAlignment="1" applyProtection="1">
      <alignment horizontal="right" vertical="center" wrapText="1"/>
      <protection hidden="1"/>
    </xf>
    <xf numFmtId="0" fontId="20" fillId="2" borderId="0" xfId="0" applyFont="1" applyFill="1" applyAlignment="1" applyProtection="1">
      <alignment horizontal="left"/>
      <protection hidden="1"/>
    </xf>
    <xf numFmtId="0" fontId="20" fillId="2" borderId="1" xfId="0" applyFont="1" applyFill="1" applyBorder="1" applyAlignment="1" applyProtection="1">
      <alignment horizontal="left"/>
      <protection hidden="1"/>
    </xf>
    <xf numFmtId="0" fontId="6" fillId="8" borderId="13" xfId="0" applyFont="1" applyFill="1" applyBorder="1" applyProtection="1">
      <protection hidden="1"/>
    </xf>
    <xf numFmtId="0" fontId="24" fillId="8" borderId="13" xfId="0" applyFont="1" applyFill="1" applyBorder="1" applyAlignment="1" applyProtection="1">
      <alignment horizontal="right"/>
      <protection hidden="1"/>
    </xf>
    <xf numFmtId="0" fontId="6" fillId="2" borderId="0" xfId="0" applyFont="1" applyFill="1" applyAlignment="1" applyProtection="1">
      <alignment horizontal="center"/>
      <protection hidden="1"/>
    </xf>
    <xf numFmtId="0" fontId="0" fillId="2" borderId="0" xfId="0" applyFill="1" applyProtection="1">
      <protection hidden="1"/>
    </xf>
    <xf numFmtId="0" fontId="6" fillId="2" borderId="12" xfId="0" applyFont="1" applyFill="1" applyBorder="1" applyProtection="1">
      <protection hidden="1"/>
    </xf>
    <xf numFmtId="0" fontId="0" fillId="2" borderId="9" xfId="0" applyFill="1" applyBorder="1" applyProtection="1">
      <protection hidden="1"/>
    </xf>
    <xf numFmtId="0" fontId="6" fillId="2" borderId="11" xfId="0" applyFont="1" applyFill="1" applyBorder="1" applyAlignment="1" applyProtection="1">
      <alignment horizontal="center"/>
      <protection hidden="1"/>
    </xf>
    <xf numFmtId="0" fontId="0" fillId="2" borderId="14" xfId="0" applyFill="1" applyBorder="1" applyAlignment="1" applyProtection="1">
      <alignment horizontal="left" indent="1"/>
      <protection hidden="1"/>
    </xf>
    <xf numFmtId="165" fontId="0" fillId="2" borderId="10" xfId="0" applyNumberFormat="1" applyFill="1" applyBorder="1" applyAlignment="1" applyProtection="1">
      <alignment horizontal="right"/>
      <protection hidden="1"/>
    </xf>
    <xf numFmtId="3" fontId="0" fillId="2" borderId="0" xfId="0" applyNumberFormat="1" applyFill="1" applyProtection="1">
      <protection hidden="1"/>
    </xf>
    <xf numFmtId="0" fontId="0" fillId="2" borderId="10" xfId="0" applyFill="1" applyBorder="1" applyAlignment="1" applyProtection="1">
      <alignment horizontal="left" indent="1"/>
      <protection hidden="1"/>
    </xf>
    <xf numFmtId="0" fontId="0" fillId="2" borderId="13" xfId="0" applyFill="1" applyBorder="1" applyAlignment="1" applyProtection="1">
      <alignment horizontal="left" indent="1"/>
      <protection hidden="1"/>
    </xf>
    <xf numFmtId="3" fontId="0" fillId="2" borderId="13" xfId="0" applyNumberFormat="1" applyFill="1" applyBorder="1" applyAlignment="1" applyProtection="1">
      <alignment horizontal="right"/>
      <protection hidden="1"/>
    </xf>
    <xf numFmtId="0" fontId="6" fillId="2" borderId="12" xfId="0" applyFont="1" applyFill="1" applyBorder="1" applyAlignment="1" applyProtection="1">
      <alignment horizontal="left"/>
      <protection hidden="1"/>
    </xf>
    <xf numFmtId="3" fontId="0" fillId="2" borderId="9" xfId="0" applyNumberFormat="1" applyFill="1" applyBorder="1" applyAlignment="1" applyProtection="1">
      <alignment horizontal="right"/>
      <protection hidden="1"/>
    </xf>
    <xf numFmtId="0" fontId="0" fillId="2" borderId="10" xfId="0" applyFill="1" applyBorder="1" applyAlignment="1" applyProtection="1">
      <alignment horizontal="left"/>
      <protection hidden="1"/>
    </xf>
    <xf numFmtId="0" fontId="20" fillId="2" borderId="5" xfId="0" applyFont="1" applyFill="1" applyBorder="1" applyAlignment="1" applyProtection="1">
      <alignment horizontal="left"/>
      <protection hidden="1"/>
    </xf>
    <xf numFmtId="3" fontId="0" fillId="2" borderId="0" xfId="0" applyNumberFormat="1" applyFill="1" applyAlignment="1" applyProtection="1">
      <alignment horizontal="right" vertical="center"/>
      <protection hidden="1"/>
    </xf>
    <xf numFmtId="3" fontId="0" fillId="2" borderId="0" xfId="0" applyNumberFormat="1" applyFill="1" applyAlignment="1" applyProtection="1">
      <alignment horizontal="center" vertical="center"/>
      <protection hidden="1"/>
    </xf>
    <xf numFmtId="0" fontId="24" fillId="2" borderId="0" xfId="0" applyFont="1" applyFill="1" applyProtection="1">
      <protection hidden="1"/>
    </xf>
    <xf numFmtId="0" fontId="24" fillId="2" borderId="0" xfId="0" applyFont="1" applyFill="1" applyAlignment="1" applyProtection="1">
      <alignment horizontal="right"/>
      <protection hidden="1"/>
    </xf>
    <xf numFmtId="3" fontId="0" fillId="2" borderId="0" xfId="1" applyNumberFormat="1" applyFont="1" applyFill="1" applyAlignment="1" applyProtection="1">
      <alignment horizontal="right" vertical="center"/>
      <protection hidden="1"/>
    </xf>
    <xf numFmtId="0" fontId="24" fillId="9" borderId="10" xfId="0" applyFont="1" applyFill="1" applyBorder="1" applyProtection="1">
      <protection hidden="1"/>
    </xf>
    <xf numFmtId="165" fontId="0" fillId="2" borderId="10" xfId="0" applyNumberFormat="1" applyFill="1" applyBorder="1" applyAlignment="1" applyProtection="1">
      <alignment horizontal="right" vertical="center" wrapText="1"/>
      <protection hidden="1"/>
    </xf>
    <xf numFmtId="165" fontId="0" fillId="2" borderId="10" xfId="0" applyNumberFormat="1" applyFill="1" applyBorder="1" applyAlignment="1" applyProtection="1">
      <alignment horizontal="right" vertical="center"/>
      <protection hidden="1"/>
    </xf>
    <xf numFmtId="3" fontId="0" fillId="2" borderId="0" xfId="1" applyNumberFormat="1" applyFont="1" applyFill="1" applyBorder="1" applyAlignment="1" applyProtection="1">
      <alignment horizontal="right" vertical="center"/>
      <protection hidden="1"/>
    </xf>
    <xf numFmtId="0" fontId="24" fillId="9" borderId="13" xfId="0" applyFont="1" applyFill="1" applyBorder="1" applyAlignment="1" applyProtection="1">
      <alignment wrapText="1"/>
      <protection hidden="1"/>
    </xf>
    <xf numFmtId="0" fontId="0" fillId="2" borderId="12" xfId="0" applyFill="1" applyBorder="1" applyProtection="1">
      <protection hidden="1"/>
    </xf>
    <xf numFmtId="3" fontId="0" fillId="2" borderId="9" xfId="0" applyNumberFormat="1" applyFill="1" applyBorder="1" applyAlignment="1" applyProtection="1">
      <alignment horizontal="right" vertical="center"/>
      <protection hidden="1"/>
    </xf>
    <xf numFmtId="3" fontId="0" fillId="2" borderId="9" xfId="1" applyNumberFormat="1" applyFont="1" applyFill="1" applyBorder="1" applyAlignment="1" applyProtection="1">
      <alignment horizontal="right" vertical="center"/>
      <protection hidden="1"/>
    </xf>
    <xf numFmtId="3" fontId="0" fillId="2" borderId="11" xfId="0" applyNumberFormat="1" applyFill="1" applyBorder="1" applyAlignment="1" applyProtection="1">
      <alignment horizontal="right" vertical="center"/>
      <protection hidden="1"/>
    </xf>
    <xf numFmtId="165" fontId="0" fillId="0" borderId="14" xfId="0" applyNumberFormat="1" applyBorder="1" applyAlignment="1" applyProtection="1">
      <alignment horizontal="right" vertical="center"/>
      <protection hidden="1"/>
    </xf>
    <xf numFmtId="165" fontId="0" fillId="2" borderId="14" xfId="0" applyNumberFormat="1" applyFill="1" applyBorder="1" applyAlignment="1" applyProtection="1">
      <alignment horizontal="right"/>
      <protection hidden="1"/>
    </xf>
    <xf numFmtId="165" fontId="0" fillId="0" borderId="13" xfId="0" applyNumberFormat="1" applyBorder="1" applyAlignment="1" applyProtection="1">
      <alignment horizontal="right" vertical="center"/>
      <protection hidden="1"/>
    </xf>
    <xf numFmtId="165" fontId="0" fillId="2" borderId="13" xfId="0" applyNumberFormat="1" applyFill="1" applyBorder="1" applyAlignment="1" applyProtection="1">
      <alignment horizontal="right"/>
      <protection hidden="1"/>
    </xf>
    <xf numFmtId="3" fontId="0" fillId="2" borderId="14" xfId="1" applyNumberFormat="1" applyFont="1" applyFill="1" applyBorder="1" applyAlignment="1" applyProtection="1">
      <alignment horizontal="right" vertical="center"/>
      <protection hidden="1"/>
    </xf>
    <xf numFmtId="165" fontId="0" fillId="2" borderId="14" xfId="0" applyNumberFormat="1" applyFill="1" applyBorder="1" applyAlignment="1" applyProtection="1">
      <alignment horizontal="right" vertical="center"/>
      <protection hidden="1"/>
    </xf>
    <xf numFmtId="3" fontId="10" fillId="2" borderId="0" xfId="0" applyNumberFormat="1" applyFont="1" applyFill="1" applyAlignment="1" applyProtection="1">
      <alignment horizontal="right" vertical="center" wrapText="1"/>
      <protection hidden="1"/>
    </xf>
    <xf numFmtId="165" fontId="0" fillId="2" borderId="13" xfId="0" applyNumberFormat="1" applyFill="1" applyBorder="1" applyAlignment="1" applyProtection="1">
      <alignment horizontal="right" vertical="center"/>
      <protection hidden="1"/>
    </xf>
    <xf numFmtId="0" fontId="0" fillId="2" borderId="12" xfId="0" applyFill="1" applyBorder="1" applyAlignment="1" applyProtection="1">
      <alignment horizontal="left"/>
      <protection hidden="1"/>
    </xf>
    <xf numFmtId="165" fontId="0" fillId="2" borderId="9" xfId="0" applyNumberFormat="1" applyFill="1" applyBorder="1" applyAlignment="1" applyProtection="1">
      <alignment horizontal="right" vertical="center"/>
      <protection hidden="1"/>
    </xf>
    <xf numFmtId="0" fontId="24" fillId="8" borderId="10" xfId="0" applyFont="1" applyFill="1" applyBorder="1" applyAlignment="1" applyProtection="1">
      <alignment horizontal="left"/>
      <protection hidden="1"/>
    </xf>
    <xf numFmtId="0" fontId="0" fillId="2" borderId="13" xfId="0" applyFill="1" applyBorder="1" applyProtection="1">
      <protection hidden="1"/>
    </xf>
    <xf numFmtId="3" fontId="0" fillId="2" borderId="13" xfId="0" applyNumberFormat="1" applyFill="1" applyBorder="1" applyAlignment="1" applyProtection="1">
      <alignment horizontal="right" vertical="center" wrapText="1"/>
      <protection hidden="1"/>
    </xf>
    <xf numFmtId="3" fontId="0" fillId="2" borderId="13" xfId="0" applyNumberFormat="1" applyFill="1" applyBorder="1" applyAlignment="1" applyProtection="1">
      <alignment horizontal="right" vertical="center"/>
      <protection hidden="1"/>
    </xf>
    <xf numFmtId="0" fontId="24" fillId="8" borderId="13" xfId="0" applyFont="1" applyFill="1" applyBorder="1" applyAlignment="1" applyProtection="1">
      <alignment horizontal="left" wrapText="1"/>
      <protection hidden="1"/>
    </xf>
    <xf numFmtId="0" fontId="0" fillId="2" borderId="14" xfId="0" applyFill="1" applyBorder="1" applyProtection="1">
      <protection hidden="1"/>
    </xf>
    <xf numFmtId="3" fontId="0" fillId="0" borderId="14" xfId="0" applyNumberFormat="1" applyBorder="1" applyAlignment="1" applyProtection="1">
      <alignment horizontal="right" vertical="center" wrapText="1"/>
      <protection hidden="1"/>
    </xf>
    <xf numFmtId="3" fontId="0" fillId="2" borderId="14" xfId="0" applyNumberFormat="1" applyFill="1" applyBorder="1" applyAlignment="1" applyProtection="1">
      <alignment horizontal="right" vertical="center" wrapText="1"/>
      <protection hidden="1"/>
    </xf>
    <xf numFmtId="3" fontId="0" fillId="2" borderId="14" xfId="0" applyNumberFormat="1" applyFill="1" applyBorder="1" applyAlignment="1" applyProtection="1">
      <alignment horizontal="right" vertical="center"/>
      <protection hidden="1"/>
    </xf>
    <xf numFmtId="3" fontId="0" fillId="0" borderId="10" xfId="0" applyNumberFormat="1" applyBorder="1" applyAlignment="1" applyProtection="1">
      <alignment horizontal="right" vertical="center" wrapText="1"/>
      <protection hidden="1"/>
    </xf>
    <xf numFmtId="3" fontId="0" fillId="0" borderId="10" xfId="0" applyNumberFormat="1" applyBorder="1" applyAlignment="1" applyProtection="1">
      <alignment horizontal="right" vertical="center"/>
      <protection hidden="1"/>
    </xf>
    <xf numFmtId="3" fontId="0" fillId="0" borderId="13" xfId="0" applyNumberFormat="1" applyBorder="1" applyAlignment="1" applyProtection="1">
      <alignment horizontal="right" vertical="center" wrapText="1"/>
      <protection hidden="1"/>
    </xf>
    <xf numFmtId="3" fontId="0" fillId="2" borderId="13" xfId="1" applyNumberFormat="1" applyFont="1" applyFill="1" applyBorder="1" applyAlignment="1" applyProtection="1">
      <alignment horizontal="right" vertical="center" wrapText="1"/>
      <protection hidden="1"/>
    </xf>
    <xf numFmtId="3" fontId="0" fillId="0" borderId="9" xfId="0" applyNumberFormat="1" applyBorder="1" applyAlignment="1" applyProtection="1">
      <alignment horizontal="right" vertical="center"/>
      <protection hidden="1"/>
    </xf>
    <xf numFmtId="165" fontId="0" fillId="0" borderId="10" xfId="0" applyNumberFormat="1" applyBorder="1" applyAlignment="1" applyProtection="1">
      <alignment horizontal="right" vertical="center"/>
      <protection hidden="1"/>
    </xf>
    <xf numFmtId="165" fontId="0" fillId="2" borderId="10" xfId="1" applyNumberFormat="1" applyFont="1" applyFill="1" applyBorder="1" applyAlignment="1" applyProtection="1">
      <alignment horizontal="right" vertical="center"/>
      <protection hidden="1"/>
    </xf>
    <xf numFmtId="0" fontId="0" fillId="2" borderId="10" xfId="1" applyNumberFormat="1" applyFont="1" applyFill="1" applyBorder="1" applyAlignment="1" applyProtection="1">
      <alignment horizontal="right" vertical="center"/>
      <protection hidden="1"/>
    </xf>
    <xf numFmtId="3" fontId="0" fillId="2" borderId="13" xfId="1" applyNumberFormat="1" applyFont="1" applyFill="1" applyBorder="1" applyAlignment="1" applyProtection="1">
      <alignment horizontal="right" vertical="center"/>
      <protection hidden="1"/>
    </xf>
    <xf numFmtId="0" fontId="38" fillId="7" borderId="0" xfId="0" applyFont="1" applyFill="1" applyAlignment="1" applyProtection="1">
      <alignment horizontal="right"/>
      <protection hidden="1"/>
    </xf>
    <xf numFmtId="0" fontId="6" fillId="8" borderId="10" xfId="0" applyFont="1" applyFill="1" applyBorder="1" applyAlignment="1" applyProtection="1">
      <alignment wrapText="1"/>
      <protection hidden="1"/>
    </xf>
    <xf numFmtId="0" fontId="6" fillId="8" borderId="10" xfId="0" applyFont="1" applyFill="1" applyBorder="1" applyAlignment="1" applyProtection="1">
      <alignment horizontal="right"/>
      <protection hidden="1"/>
    </xf>
    <xf numFmtId="0" fontId="6" fillId="8" borderId="10" xfId="0" applyFont="1" applyFill="1" applyBorder="1" applyAlignment="1" applyProtection="1">
      <alignment horizontal="right" wrapText="1"/>
      <protection hidden="1"/>
    </xf>
    <xf numFmtId="0" fontId="0" fillId="0" borderId="0" xfId="0" applyProtection="1">
      <protection hidden="1"/>
    </xf>
    <xf numFmtId="3" fontId="0" fillId="2" borderId="10" xfId="1" applyNumberFormat="1" applyFont="1" applyFill="1" applyBorder="1" applyAlignment="1" applyProtection="1">
      <alignment horizontal="right" vertical="top" wrapText="1"/>
      <protection hidden="1"/>
    </xf>
    <xf numFmtId="0" fontId="11" fillId="2" borderId="0" xfId="0" applyFont="1" applyFill="1" applyProtection="1">
      <protection hidden="1"/>
    </xf>
    <xf numFmtId="0" fontId="0" fillId="2" borderId="10" xfId="0" applyFill="1" applyBorder="1" applyAlignment="1" applyProtection="1">
      <alignment wrapText="1"/>
      <protection hidden="1"/>
    </xf>
    <xf numFmtId="3" fontId="6" fillId="2" borderId="10" xfId="0" applyNumberFormat="1" applyFont="1" applyFill="1" applyBorder="1" applyProtection="1">
      <protection hidden="1"/>
    </xf>
    <xf numFmtId="0" fontId="20" fillId="2" borderId="0" xfId="0" applyFont="1" applyFill="1" applyAlignment="1" applyProtection="1">
      <alignment horizontal="left" vertical="center"/>
      <protection hidden="1"/>
    </xf>
    <xf numFmtId="0" fontId="28" fillId="7" borderId="0" xfId="0" applyFont="1" applyFill="1" applyAlignment="1" applyProtection="1">
      <alignment wrapText="1"/>
      <protection hidden="1"/>
    </xf>
    <xf numFmtId="0" fontId="38" fillId="7" borderId="0" xfId="0" applyFont="1" applyFill="1" applyAlignment="1" applyProtection="1">
      <alignment wrapText="1"/>
      <protection hidden="1"/>
    </xf>
    <xf numFmtId="0" fontId="38" fillId="7" borderId="0" xfId="0" applyFont="1" applyFill="1" applyAlignment="1" applyProtection="1">
      <alignment horizontal="right" wrapText="1"/>
      <protection hidden="1"/>
    </xf>
    <xf numFmtId="0" fontId="38" fillId="2" borderId="0" xfId="0" applyFont="1" applyFill="1" applyAlignment="1" applyProtection="1">
      <alignment horizontal="right" wrapText="1"/>
      <protection hidden="1"/>
    </xf>
    <xf numFmtId="0" fontId="38" fillId="2" borderId="0" xfId="0" applyFont="1" applyFill="1" applyProtection="1">
      <protection hidden="1"/>
    </xf>
    <xf numFmtId="0" fontId="24" fillId="9" borderId="10" xfId="0" applyFont="1" applyFill="1" applyBorder="1" applyAlignment="1" applyProtection="1">
      <alignment wrapText="1"/>
      <protection hidden="1"/>
    </xf>
    <xf numFmtId="0" fontId="6" fillId="9" borderId="10" xfId="0" applyFont="1" applyFill="1" applyBorder="1" applyAlignment="1" applyProtection="1">
      <alignment horizontal="right"/>
      <protection hidden="1"/>
    </xf>
    <xf numFmtId="0" fontId="6" fillId="9" borderId="10" xfId="0" applyFont="1" applyFill="1" applyBorder="1" applyAlignment="1" applyProtection="1">
      <alignment horizontal="right" wrapText="1"/>
      <protection hidden="1"/>
    </xf>
    <xf numFmtId="0" fontId="0" fillId="2" borderId="10" xfId="0" applyFill="1" applyBorder="1" applyAlignment="1" applyProtection="1">
      <alignment vertical="center" wrapText="1"/>
      <protection hidden="1"/>
    </xf>
    <xf numFmtId="0" fontId="0" fillId="0" borderId="10" xfId="0" applyBorder="1" applyProtection="1">
      <protection hidden="1"/>
    </xf>
    <xf numFmtId="0" fontId="0" fillId="2" borderId="10" xfId="0" applyFill="1" applyBorder="1" applyAlignment="1" applyProtection="1">
      <alignment horizontal="right"/>
      <protection hidden="1"/>
    </xf>
    <xf numFmtId="0" fontId="0" fillId="2" borderId="10" xfId="0" applyFill="1" applyBorder="1" applyAlignment="1" applyProtection="1">
      <alignment horizontal="right" wrapText="1"/>
      <protection hidden="1"/>
    </xf>
    <xf numFmtId="0" fontId="20" fillId="2" borderId="1" xfId="0" applyFont="1" applyFill="1" applyBorder="1" applyAlignment="1" applyProtection="1">
      <alignment horizontal="left" vertical="center" wrapText="1"/>
      <protection hidden="1"/>
    </xf>
    <xf numFmtId="0" fontId="0" fillId="2" borderId="0" xfId="0" applyFill="1" applyAlignment="1" applyProtection="1">
      <alignment horizontal="left" vertical="center" wrapText="1" indent="1"/>
      <protection hidden="1"/>
    </xf>
    <xf numFmtId="0" fontId="0" fillId="2" borderId="0" xfId="0" applyFill="1" applyAlignment="1" applyProtection="1">
      <alignment horizontal="right" wrapText="1"/>
      <protection hidden="1"/>
    </xf>
    <xf numFmtId="0" fontId="6" fillId="9" borderId="10" xfId="0" applyFont="1" applyFill="1" applyBorder="1" applyAlignment="1" applyProtection="1">
      <alignment wrapText="1"/>
      <protection hidden="1"/>
    </xf>
    <xf numFmtId="167" fontId="0" fillId="0" borderId="10" xfId="0" applyNumberFormat="1" applyBorder="1" applyAlignment="1" applyProtection="1">
      <alignment wrapText="1"/>
      <protection hidden="1"/>
    </xf>
    <xf numFmtId="167" fontId="0" fillId="2" borderId="10" xfId="0" applyNumberFormat="1" applyFill="1" applyBorder="1" applyAlignment="1" applyProtection="1">
      <alignment horizontal="right"/>
      <protection hidden="1"/>
    </xf>
    <xf numFmtId="0" fontId="12" fillId="2" borderId="0" xfId="0" applyFont="1" applyFill="1" applyProtection="1">
      <protection hidden="1"/>
    </xf>
    <xf numFmtId="0" fontId="6" fillId="2" borderId="0" xfId="0" applyFont="1" applyFill="1" applyProtection="1">
      <protection hidden="1"/>
    </xf>
    <xf numFmtId="167" fontId="0" fillId="2" borderId="10" xfId="0" applyNumberFormat="1" applyFill="1" applyBorder="1" applyAlignment="1" applyProtection="1">
      <alignment horizontal="right" wrapText="1"/>
      <protection hidden="1"/>
    </xf>
    <xf numFmtId="0" fontId="0" fillId="2" borderId="0" xfId="0" applyFill="1" applyAlignment="1" applyProtection="1">
      <alignment wrapText="1"/>
      <protection hidden="1"/>
    </xf>
    <xf numFmtId="167" fontId="0" fillId="2" borderId="0" xfId="0" applyNumberFormat="1" applyFill="1" applyProtection="1">
      <protection hidden="1"/>
    </xf>
    <xf numFmtId="167" fontId="6" fillId="2" borderId="0" xfId="0" applyNumberFormat="1" applyFont="1" applyFill="1" applyProtection="1">
      <protection hidden="1"/>
    </xf>
    <xf numFmtId="0" fontId="20" fillId="2" borderId="1" xfId="0" applyFont="1" applyFill="1" applyBorder="1" applyAlignment="1" applyProtection="1">
      <alignment horizontal="left"/>
      <protection hidden="1"/>
    </xf>
    <xf numFmtId="167" fontId="0" fillId="2" borderId="0" xfId="0" applyNumberFormat="1" applyFill="1" applyAlignment="1" applyProtection="1">
      <alignment horizontal="center" wrapText="1"/>
      <protection hidden="1"/>
    </xf>
    <xf numFmtId="167" fontId="0" fillId="2" borderId="0" xfId="0" applyNumberFormat="1" applyFill="1" applyAlignment="1" applyProtection="1">
      <alignment horizontal="center"/>
      <protection hidden="1"/>
    </xf>
    <xf numFmtId="166" fontId="0" fillId="2" borderId="0" xfId="0" applyNumberFormat="1" applyFill="1" applyProtection="1">
      <protection hidden="1"/>
    </xf>
    <xf numFmtId="0" fontId="39" fillId="7" borderId="0" xfId="3" applyFont="1" applyFill="1" applyProtection="1">
      <protection hidden="1"/>
    </xf>
    <xf numFmtId="0" fontId="40" fillId="7" borderId="0" xfId="3" applyFont="1" applyFill="1" applyAlignment="1" applyProtection="1">
      <alignment wrapText="1"/>
      <protection hidden="1"/>
    </xf>
    <xf numFmtId="0" fontId="39" fillId="7" borderId="0" xfId="3" applyFont="1" applyFill="1" applyAlignment="1" applyProtection="1">
      <alignment horizontal="center"/>
      <protection hidden="1"/>
    </xf>
    <xf numFmtId="0" fontId="38" fillId="7" borderId="0" xfId="3" applyFont="1" applyFill="1" applyAlignment="1" applyProtection="1">
      <alignment horizontal="right"/>
      <protection hidden="1"/>
    </xf>
    <xf numFmtId="0" fontId="39" fillId="2" borderId="0" xfId="3" applyFont="1" applyFill="1" applyProtection="1">
      <protection hidden="1"/>
    </xf>
    <xf numFmtId="0" fontId="28" fillId="2" borderId="0" xfId="3" applyFont="1" applyFill="1" applyAlignment="1" applyProtection="1">
      <alignment wrapText="1"/>
      <protection hidden="1"/>
    </xf>
    <xf numFmtId="0" fontId="38" fillId="2" borderId="0" xfId="3" applyFont="1" applyFill="1" applyAlignment="1" applyProtection="1">
      <alignment horizontal="right"/>
      <protection hidden="1"/>
    </xf>
    <xf numFmtId="0" fontId="6" fillId="9" borderId="10" xfId="3" applyFont="1" applyFill="1" applyBorder="1" applyAlignment="1" applyProtection="1">
      <alignment horizontal="left" wrapText="1"/>
      <protection hidden="1"/>
    </xf>
    <xf numFmtId="0" fontId="6" fillId="9" borderId="10" xfId="3" applyFont="1" applyFill="1" applyBorder="1" applyAlignment="1" applyProtection="1">
      <alignment horizontal="right"/>
      <protection hidden="1"/>
    </xf>
    <xf numFmtId="0" fontId="1" fillId="2" borderId="0" xfId="3" applyFont="1" applyFill="1" applyProtection="1">
      <protection hidden="1"/>
    </xf>
    <xf numFmtId="0" fontId="9" fillId="2" borderId="10" xfId="3" applyFont="1" applyFill="1" applyBorder="1" applyAlignment="1" applyProtection="1">
      <alignment wrapText="1"/>
      <protection hidden="1"/>
    </xf>
    <xf numFmtId="165" fontId="9" fillId="2" borderId="10" xfId="3" applyNumberFormat="1" applyFont="1" applyFill="1" applyBorder="1" applyAlignment="1" applyProtection="1">
      <alignment horizontal="right"/>
      <protection hidden="1"/>
    </xf>
    <xf numFmtId="0" fontId="2" fillId="0" borderId="0" xfId="3" applyFont="1" applyProtection="1">
      <protection hidden="1"/>
    </xf>
    <xf numFmtId="0" fontId="0" fillId="2" borderId="10" xfId="3" applyFont="1" applyFill="1" applyBorder="1" applyAlignment="1" applyProtection="1">
      <alignment horizontal="left" wrapText="1" indent="1"/>
      <protection hidden="1"/>
    </xf>
    <xf numFmtId="3" fontId="9" fillId="2" borderId="10" xfId="0" applyNumberFormat="1" applyFont="1" applyFill="1" applyBorder="1" applyAlignment="1" applyProtection="1">
      <alignment horizontal="right"/>
      <protection hidden="1"/>
    </xf>
    <xf numFmtId="3" fontId="9" fillId="2" borderId="10" xfId="1" applyNumberFormat="1" applyFont="1" applyFill="1" applyBorder="1" applyAlignment="1" applyProtection="1">
      <alignment horizontal="right" wrapText="1"/>
      <protection hidden="1"/>
    </xf>
    <xf numFmtId="43" fontId="1" fillId="2" borderId="0" xfId="3" applyNumberFormat="1" applyFont="1" applyFill="1" applyProtection="1">
      <protection hidden="1"/>
    </xf>
    <xf numFmtId="165" fontId="1" fillId="2" borderId="0" xfId="3" applyNumberFormat="1" applyFont="1" applyFill="1" applyProtection="1">
      <protection hidden="1"/>
    </xf>
    <xf numFmtId="41" fontId="9" fillId="2" borderId="10" xfId="3" applyNumberFormat="1" applyFont="1" applyFill="1" applyBorder="1" applyAlignment="1" applyProtection="1">
      <alignment horizontal="right"/>
      <protection hidden="1"/>
    </xf>
    <xf numFmtId="0" fontId="8" fillId="2" borderId="0" xfId="3" applyFont="1" applyFill="1" applyAlignment="1" applyProtection="1">
      <alignment wrapText="1"/>
      <protection hidden="1"/>
    </xf>
    <xf numFmtId="0" fontId="9" fillId="2" borderId="10" xfId="3" applyFont="1" applyFill="1" applyBorder="1" applyAlignment="1" applyProtection="1">
      <alignment horizontal="left" wrapText="1"/>
      <protection hidden="1"/>
    </xf>
    <xf numFmtId="3" fontId="9" fillId="2" borderId="10" xfId="1" applyNumberFormat="1" applyFont="1" applyFill="1" applyBorder="1" applyAlignment="1" applyProtection="1">
      <alignment horizontal="right"/>
      <protection hidden="1"/>
    </xf>
    <xf numFmtId="165" fontId="9" fillId="2" borderId="10" xfId="4" applyNumberFormat="1" applyFont="1" applyFill="1" applyBorder="1" applyAlignment="1" applyProtection="1">
      <alignment horizontal="right" wrapText="1"/>
      <protection hidden="1"/>
    </xf>
    <xf numFmtId="0" fontId="32" fillId="2" borderId="0" xfId="3" applyFont="1" applyFill="1" applyAlignment="1" applyProtection="1">
      <alignment horizontal="left" wrapText="1"/>
      <protection hidden="1"/>
    </xf>
    <xf numFmtId="0" fontId="32" fillId="2" borderId="0" xfId="3" applyFont="1" applyFill="1" applyAlignment="1" applyProtection="1">
      <alignment horizontal="left" vertical="center" wrapText="1"/>
      <protection hidden="1"/>
    </xf>
    <xf numFmtId="0" fontId="20" fillId="2" borderId="0" xfId="3" applyFont="1" applyFill="1" applyAlignment="1" applyProtection="1">
      <alignment horizontal="left" vertical="center" wrapText="1"/>
      <protection hidden="1"/>
    </xf>
    <xf numFmtId="0" fontId="32" fillId="2" borderId="5" xfId="3" applyFont="1" applyFill="1" applyBorder="1" applyAlignment="1" applyProtection="1">
      <alignment horizontal="left" vertical="top" wrapText="1"/>
      <protection hidden="1"/>
    </xf>
    <xf numFmtId="0" fontId="32" fillId="2" borderId="0" xfId="3" applyFont="1" applyFill="1" applyAlignment="1" applyProtection="1">
      <alignment horizontal="left" vertical="top" wrapText="1"/>
      <protection hidden="1"/>
    </xf>
    <xf numFmtId="0" fontId="24" fillId="8" borderId="10" xfId="0" applyFont="1" applyFill="1" applyBorder="1" applyAlignment="1" applyProtection="1">
      <alignment wrapText="1"/>
      <protection hidden="1"/>
    </xf>
    <xf numFmtId="0" fontId="0" fillId="2" borderId="10" xfId="3" applyFont="1" applyFill="1" applyBorder="1" applyAlignment="1" applyProtection="1">
      <alignment horizontal="left" wrapText="1"/>
      <protection hidden="1"/>
    </xf>
    <xf numFmtId="0" fontId="32" fillId="2" borderId="9" xfId="3" applyFont="1" applyFill="1" applyBorder="1" applyAlignment="1" applyProtection="1">
      <alignment horizontal="left" wrapText="1"/>
      <protection hidden="1"/>
    </xf>
    <xf numFmtId="0" fontId="32" fillId="2" borderId="0" xfId="3" applyFont="1" applyFill="1" applyAlignment="1" applyProtection="1">
      <alignment horizontal="left" wrapText="1"/>
      <protection hidden="1"/>
    </xf>
    <xf numFmtId="43" fontId="35" fillId="2" borderId="10" xfId="3" applyNumberFormat="1" applyFont="1" applyFill="1" applyBorder="1" applyAlignment="1" applyProtection="1">
      <alignment horizontal="right"/>
      <protection hidden="1"/>
    </xf>
    <xf numFmtId="164" fontId="35" fillId="2" borderId="10" xfId="3" applyNumberFormat="1" applyFont="1" applyFill="1" applyBorder="1" applyAlignment="1" applyProtection="1">
      <alignment horizontal="right"/>
      <protection hidden="1"/>
    </xf>
    <xf numFmtId="0" fontId="30" fillId="2" borderId="10" xfId="3" applyFont="1" applyFill="1" applyBorder="1" applyAlignment="1" applyProtection="1">
      <alignment horizontal="right"/>
      <protection hidden="1"/>
    </xf>
    <xf numFmtId="0" fontId="9" fillId="2" borderId="10" xfId="3" applyFont="1" applyFill="1" applyBorder="1" applyAlignment="1" applyProtection="1">
      <alignment horizontal="left" wrapText="1" indent="1"/>
      <protection hidden="1"/>
    </xf>
    <xf numFmtId="3" fontId="9" fillId="2" borderId="10" xfId="4" applyNumberFormat="1" applyFont="1" applyFill="1" applyBorder="1" applyAlignment="1" applyProtection="1">
      <alignment horizontal="right"/>
      <protection hidden="1"/>
    </xf>
    <xf numFmtId="43" fontId="4" fillId="2" borderId="0" xfId="1" applyFill="1" applyBorder="1" applyAlignment="1" applyProtection="1">
      <alignment horizontal="left" vertical="top" wrapText="1"/>
      <protection hidden="1"/>
    </xf>
    <xf numFmtId="43" fontId="9" fillId="2" borderId="10" xfId="3" applyNumberFormat="1" applyFont="1" applyFill="1" applyBorder="1" applyAlignment="1" applyProtection="1">
      <alignment horizontal="right"/>
      <protection hidden="1"/>
    </xf>
    <xf numFmtId="164" fontId="9" fillId="2" borderId="10" xfId="3" applyNumberFormat="1" applyFont="1" applyFill="1" applyBorder="1" applyAlignment="1" applyProtection="1">
      <alignment horizontal="right"/>
      <protection hidden="1"/>
    </xf>
    <xf numFmtId="41" fontId="4" fillId="2" borderId="10" xfId="1" applyNumberFormat="1" applyFill="1" applyBorder="1" applyAlignment="1" applyProtection="1">
      <alignment horizontal="right" wrapText="1"/>
      <protection hidden="1"/>
    </xf>
    <xf numFmtId="43" fontId="4" fillId="2" borderId="10" xfId="1" applyFill="1" applyBorder="1" applyAlignment="1" applyProtection="1">
      <alignment horizontal="right" wrapText="1"/>
      <protection hidden="1"/>
    </xf>
    <xf numFmtId="0" fontId="32" fillId="2" borderId="6" xfId="3" applyFont="1" applyFill="1" applyBorder="1" applyAlignment="1" applyProtection="1">
      <alignment horizontal="left" vertical="center" wrapText="1"/>
      <protection hidden="1"/>
    </xf>
    <xf numFmtId="0" fontId="32" fillId="2" borderId="0" xfId="3" applyFont="1" applyFill="1" applyAlignment="1" applyProtection="1">
      <alignment wrapText="1"/>
      <protection hidden="1"/>
    </xf>
    <xf numFmtId="43" fontId="1" fillId="2" borderId="0" xfId="3" applyNumberFormat="1" applyFont="1" applyFill="1" applyAlignment="1" applyProtection="1">
      <alignment horizontal="right"/>
      <protection hidden="1"/>
    </xf>
    <xf numFmtId="0" fontId="24" fillId="9" borderId="10" xfId="3" applyFont="1" applyFill="1" applyBorder="1" applyAlignment="1" applyProtection="1">
      <alignment horizontal="left" wrapText="1"/>
      <protection hidden="1"/>
    </xf>
    <xf numFmtId="0" fontId="4" fillId="2" borderId="10" xfId="0" applyFont="1" applyFill="1" applyBorder="1" applyAlignment="1" applyProtection="1">
      <alignment horizontal="right" wrapText="1"/>
      <protection hidden="1"/>
    </xf>
    <xf numFmtId="165" fontId="4" fillId="2" borderId="10" xfId="0" applyNumberFormat="1" applyFont="1" applyFill="1" applyBorder="1" applyAlignment="1" applyProtection="1">
      <alignment horizontal="right" wrapText="1"/>
      <protection hidden="1"/>
    </xf>
    <xf numFmtId="3" fontId="4" fillId="2" borderId="10" xfId="0" applyNumberFormat="1" applyFont="1" applyFill="1" applyBorder="1" applyAlignment="1" applyProtection="1">
      <alignment horizontal="right" wrapText="1"/>
      <protection hidden="1"/>
    </xf>
    <xf numFmtId="0" fontId="9" fillId="2" borderId="10" xfId="3" applyFont="1" applyFill="1" applyBorder="1" applyAlignment="1" applyProtection="1">
      <alignment horizontal="left"/>
      <protection hidden="1"/>
    </xf>
    <xf numFmtId="0" fontId="32" fillId="2" borderId="1" xfId="3" applyFont="1" applyFill="1" applyBorder="1" applyAlignment="1" applyProtection="1">
      <alignment horizontal="left" wrapText="1"/>
      <protection hidden="1"/>
    </xf>
    <xf numFmtId="0" fontId="32" fillId="2" borderId="1" xfId="3" applyFont="1" applyFill="1" applyBorder="1" applyAlignment="1" applyProtection="1">
      <alignment horizontal="left"/>
      <protection hidden="1"/>
    </xf>
    <xf numFmtId="0" fontId="32" fillId="2" borderId="0" xfId="3" applyFont="1" applyFill="1" applyAlignment="1" applyProtection="1">
      <alignment horizontal="left"/>
      <protection hidden="1"/>
    </xf>
    <xf numFmtId="0" fontId="32" fillId="2" borderId="6" xfId="3" applyFont="1" applyFill="1" applyBorder="1" applyAlignment="1" applyProtection="1">
      <alignment horizontal="left"/>
      <protection hidden="1"/>
    </xf>
    <xf numFmtId="0" fontId="7" fillId="2" borderId="0" xfId="3" applyFont="1" applyFill="1" applyAlignment="1" applyProtection="1">
      <alignment horizontal="left" indent="1"/>
      <protection hidden="1"/>
    </xf>
    <xf numFmtId="0" fontId="4" fillId="2" borderId="0" xfId="0" applyFont="1" applyFill="1" applyAlignment="1" applyProtection="1">
      <alignment horizontal="right" wrapText="1"/>
      <protection hidden="1"/>
    </xf>
    <xf numFmtId="0" fontId="30" fillId="2" borderId="0" xfId="3" applyFont="1" applyFill="1" applyAlignment="1" applyProtection="1">
      <alignment horizontal="right"/>
      <protection hidden="1"/>
    </xf>
    <xf numFmtId="0" fontId="7" fillId="9" borderId="10" xfId="3" applyFont="1" applyFill="1" applyBorder="1" applyAlignment="1" applyProtection="1">
      <alignment horizontal="left" indent="1"/>
      <protection hidden="1"/>
    </xf>
    <xf numFmtId="0" fontId="24" fillId="2" borderId="10" xfId="0" applyFont="1" applyFill="1" applyBorder="1" applyAlignment="1" applyProtection="1">
      <alignment wrapText="1"/>
      <protection hidden="1"/>
    </xf>
    <xf numFmtId="0" fontId="33" fillId="2" borderId="0" xfId="3" applyFont="1" applyFill="1" applyAlignment="1" applyProtection="1">
      <alignment horizontal="left"/>
      <protection hidden="1"/>
    </xf>
    <xf numFmtId="0" fontId="7" fillId="8" borderId="10" xfId="3" applyFont="1" applyFill="1" applyBorder="1" applyAlignment="1" applyProtection="1">
      <alignment horizontal="left" wrapText="1" indent="1"/>
      <protection hidden="1"/>
    </xf>
    <xf numFmtId="0" fontId="30" fillId="8" borderId="10" xfId="3" applyFont="1" applyFill="1" applyBorder="1" applyAlignment="1" applyProtection="1">
      <alignment horizontal="right"/>
      <protection hidden="1"/>
    </xf>
    <xf numFmtId="0" fontId="7" fillId="2" borderId="0" xfId="3" applyFont="1" applyFill="1" applyAlignment="1" applyProtection="1">
      <alignment horizontal="right"/>
      <protection hidden="1"/>
    </xf>
    <xf numFmtId="0" fontId="30" fillId="2" borderId="10" xfId="3" applyFont="1" applyFill="1" applyBorder="1" applyAlignment="1" applyProtection="1">
      <alignment wrapText="1"/>
      <protection hidden="1"/>
    </xf>
    <xf numFmtId="0" fontId="1" fillId="2" borderId="0" xfId="3" applyFont="1" applyFill="1" applyAlignment="1" applyProtection="1">
      <alignment wrapText="1"/>
      <protection hidden="1"/>
    </xf>
    <xf numFmtId="0" fontId="1" fillId="2" borderId="0" xfId="3" applyFont="1" applyFill="1" applyAlignment="1" applyProtection="1">
      <alignment horizontal="center"/>
      <protection hidden="1"/>
    </xf>
    <xf numFmtId="0" fontId="2" fillId="2" borderId="0" xfId="3" applyFont="1" applyFill="1" applyProtection="1">
      <protection hidden="1"/>
    </xf>
    <xf numFmtId="0" fontId="2" fillId="2" borderId="0" xfId="3" applyFont="1" applyFill="1" applyAlignment="1" applyProtection="1">
      <alignment wrapText="1"/>
      <protection hidden="1"/>
    </xf>
    <xf numFmtId="0" fontId="2" fillId="2" borderId="0" xfId="3" applyFont="1" applyFill="1" applyAlignment="1" applyProtection="1">
      <alignment horizontal="center"/>
      <protection hidden="1"/>
    </xf>
    <xf numFmtId="0" fontId="38" fillId="7" borderId="0" xfId="0" applyFont="1" applyFill="1" applyAlignment="1" applyProtection="1">
      <alignment horizontal="center"/>
      <protection hidden="1"/>
    </xf>
    <xf numFmtId="0" fontId="24" fillId="2" borderId="0" xfId="0" applyFont="1" applyFill="1" applyAlignment="1" applyProtection="1">
      <alignment wrapText="1"/>
      <protection hidden="1"/>
    </xf>
    <xf numFmtId="0" fontId="24" fillId="2" borderId="9" xfId="0" applyFont="1" applyFill="1" applyBorder="1" applyAlignment="1" applyProtection="1">
      <alignment wrapText="1"/>
      <protection hidden="1"/>
    </xf>
    <xf numFmtId="0" fontId="24" fillId="2" borderId="11" xfId="0" applyFont="1" applyFill="1" applyBorder="1" applyAlignment="1" applyProtection="1">
      <alignment wrapText="1"/>
      <protection hidden="1"/>
    </xf>
    <xf numFmtId="0" fontId="6" fillId="8" borderId="10" xfId="0" applyFont="1" applyFill="1" applyBorder="1" applyAlignment="1" applyProtection="1">
      <alignment horizontal="left"/>
      <protection hidden="1"/>
    </xf>
    <xf numFmtId="0" fontId="26" fillId="2" borderId="0" xfId="0" applyFont="1" applyFill="1" applyProtection="1">
      <protection hidden="1"/>
    </xf>
    <xf numFmtId="0" fontId="4" fillId="2" borderId="12" xfId="0" applyFont="1" applyFill="1" applyBorder="1" applyAlignment="1" applyProtection="1">
      <alignment horizontal="left"/>
      <protection hidden="1"/>
    </xf>
    <xf numFmtId="0" fontId="4" fillId="2" borderId="9" xfId="0" applyFont="1" applyFill="1" applyBorder="1" applyAlignment="1" applyProtection="1">
      <alignment horizontal="left"/>
      <protection hidden="1"/>
    </xf>
    <xf numFmtId="0" fontId="4" fillId="2" borderId="11" xfId="0" applyFont="1" applyFill="1" applyBorder="1" applyAlignment="1" applyProtection="1">
      <alignment horizontal="left"/>
      <protection hidden="1"/>
    </xf>
    <xf numFmtId="0" fontId="4" fillId="2" borderId="0" xfId="0" applyFont="1" applyFill="1" applyProtection="1">
      <protection hidden="1"/>
    </xf>
    <xf numFmtId="0" fontId="26" fillId="0" borderId="0" xfId="0" applyFont="1" applyProtection="1">
      <protection hidden="1"/>
    </xf>
    <xf numFmtId="0" fontId="0" fillId="2" borderId="10" xfId="0" applyFill="1" applyBorder="1" applyAlignment="1" applyProtection="1">
      <alignment horizontal="left" wrapText="1" indent="1"/>
      <protection hidden="1"/>
    </xf>
    <xf numFmtId="3" fontId="4" fillId="2" borderId="10" xfId="0" applyNumberFormat="1" applyFont="1" applyFill="1" applyBorder="1" applyAlignment="1" applyProtection="1">
      <alignment horizontal="right"/>
      <protection hidden="1"/>
    </xf>
    <xf numFmtId="43" fontId="4" fillId="2" borderId="10" xfId="0" applyNumberFormat="1" applyFont="1" applyFill="1" applyBorder="1" applyProtection="1">
      <protection hidden="1"/>
    </xf>
    <xf numFmtId="0" fontId="4" fillId="2" borderId="12" xfId="0" applyFont="1" applyFill="1" applyBorder="1" applyAlignment="1" applyProtection="1">
      <alignment wrapText="1"/>
      <protection hidden="1"/>
    </xf>
    <xf numFmtId="0" fontId="4" fillId="2" borderId="9" xfId="0" applyFont="1" applyFill="1" applyBorder="1" applyAlignment="1" applyProtection="1">
      <alignment wrapText="1"/>
      <protection hidden="1"/>
    </xf>
    <xf numFmtId="0" fontId="4" fillId="2" borderId="11" xfId="0" applyFont="1" applyFill="1" applyBorder="1" applyAlignment="1" applyProtection="1">
      <alignment wrapText="1"/>
      <protection hidden="1"/>
    </xf>
    <xf numFmtId="10" fontId="4" fillId="2" borderId="0" xfId="0" applyNumberFormat="1" applyFont="1" applyFill="1" applyAlignment="1" applyProtection="1">
      <alignment horizontal="center"/>
      <protection hidden="1"/>
    </xf>
    <xf numFmtId="0" fontId="0" fillId="2" borderId="9" xfId="0" applyFill="1" applyBorder="1" applyAlignment="1" applyProtection="1">
      <alignment horizontal="left"/>
      <protection hidden="1"/>
    </xf>
    <xf numFmtId="0" fontId="0" fillId="2" borderId="11" xfId="0" applyFill="1" applyBorder="1" applyAlignment="1" applyProtection="1">
      <alignment horizontal="left"/>
      <protection hidden="1"/>
    </xf>
    <xf numFmtId="10" fontId="4" fillId="2" borderId="0" xfId="0" applyNumberFormat="1" applyFont="1" applyFill="1" applyProtection="1">
      <protection hidden="1"/>
    </xf>
    <xf numFmtId="0" fontId="6" fillId="2" borderId="10" xfId="0" applyFont="1" applyFill="1" applyBorder="1" applyAlignment="1" applyProtection="1">
      <alignment wrapText="1"/>
      <protection hidden="1"/>
    </xf>
    <xf numFmtId="3" fontId="6" fillId="2" borderId="10" xfId="0" applyNumberFormat="1" applyFont="1" applyFill="1" applyBorder="1" applyAlignment="1" applyProtection="1">
      <alignment horizontal="right"/>
      <protection hidden="1"/>
    </xf>
    <xf numFmtId="0" fontId="20" fillId="2" borderId="5" xfId="0" applyFont="1" applyFill="1" applyBorder="1" applyAlignment="1" applyProtection="1">
      <alignment horizontal="left" vertical="center" wrapText="1"/>
      <protection hidden="1"/>
    </xf>
    <xf numFmtId="9" fontId="11" fillId="2" borderId="0" xfId="2" applyFont="1" applyFill="1" applyAlignment="1" applyProtection="1">
      <alignment horizontal="center"/>
      <protection hidden="1"/>
    </xf>
    <xf numFmtId="0" fontId="4" fillId="2" borderId="0" xfId="0" applyFont="1" applyFill="1" applyAlignment="1" applyProtection="1">
      <alignment wrapText="1"/>
      <protection hidden="1"/>
    </xf>
    <xf numFmtId="3" fontId="4" fillId="2" borderId="0" xfId="0" applyNumberFormat="1" applyFont="1" applyFill="1" applyAlignment="1" applyProtection="1">
      <alignment horizontal="center"/>
      <protection hidden="1"/>
    </xf>
    <xf numFmtId="3" fontId="4" fillId="2" borderId="0" xfId="0" applyNumberFormat="1" applyFont="1" applyFill="1" applyAlignment="1" applyProtection="1">
      <alignment horizontal="right"/>
      <protection hidden="1"/>
    </xf>
    <xf numFmtId="0" fontId="4" fillId="2" borderId="0" xfId="0" applyFont="1" applyFill="1" applyAlignment="1" applyProtection="1">
      <alignment horizontal="right"/>
      <protection hidden="1"/>
    </xf>
    <xf numFmtId="0" fontId="6" fillId="2" borderId="0" xfId="0" applyFont="1" applyFill="1" applyAlignment="1" applyProtection="1">
      <alignment horizontal="right"/>
      <protection hidden="1"/>
    </xf>
    <xf numFmtId="0" fontId="4" fillId="2" borderId="10" xfId="0" applyFont="1" applyFill="1" applyBorder="1" applyProtection="1">
      <protection hidden="1"/>
    </xf>
    <xf numFmtId="4" fontId="0" fillId="2" borderId="10" xfId="0" applyNumberFormat="1" applyFill="1" applyBorder="1" applyAlignment="1" applyProtection="1">
      <alignment horizontal="right"/>
      <protection hidden="1"/>
    </xf>
    <xf numFmtId="167" fontId="4" fillId="2" borderId="0" xfId="0" applyNumberFormat="1" applyFont="1" applyFill="1" applyAlignment="1" applyProtection="1">
      <alignment horizontal="right"/>
      <protection hidden="1"/>
    </xf>
    <xf numFmtId="168" fontId="4" fillId="2" borderId="0" xfId="0" applyNumberFormat="1" applyFont="1" applyFill="1" applyAlignment="1" applyProtection="1">
      <alignment horizontal="right"/>
      <protection hidden="1"/>
    </xf>
    <xf numFmtId="0" fontId="20" fillId="2" borderId="0" xfId="0" applyFont="1" applyFill="1" applyAlignment="1" applyProtection="1">
      <alignment horizontal="left"/>
      <protection hidden="1"/>
    </xf>
    <xf numFmtId="0" fontId="20" fillId="2" borderId="9" xfId="0" applyFont="1" applyFill="1" applyBorder="1" applyAlignment="1" applyProtection="1">
      <alignment horizontal="left"/>
      <protection hidden="1"/>
    </xf>
    <xf numFmtId="3" fontId="4" fillId="2" borderId="10" xfId="0" applyNumberFormat="1" applyFont="1" applyFill="1" applyBorder="1" applyProtection="1">
      <protection hidden="1"/>
    </xf>
    <xf numFmtId="0" fontId="0" fillId="2" borderId="10" xfId="0" applyFill="1" applyBorder="1" applyAlignment="1" applyProtection="1">
      <alignment horizontal="left" wrapText="1"/>
      <protection hidden="1"/>
    </xf>
    <xf numFmtId="0" fontId="20" fillId="2" borderId="0" xfId="0" applyFont="1" applyFill="1" applyAlignment="1" applyProtection="1">
      <alignment horizontal="left" vertical="center" wrapText="1"/>
      <protection hidden="1"/>
    </xf>
    <xf numFmtId="0" fontId="24" fillId="9" borderId="10" xfId="0" applyFont="1" applyFill="1" applyBorder="1" applyAlignment="1" applyProtection="1">
      <alignment horizontal="left" wrapText="1"/>
      <protection hidden="1"/>
    </xf>
    <xf numFmtId="2" fontId="0" fillId="2" borderId="10" xfId="0" applyNumberFormat="1" applyFill="1" applyBorder="1" applyAlignment="1" applyProtection="1">
      <alignment horizontal="right"/>
      <protection hidden="1"/>
    </xf>
    <xf numFmtId="2" fontId="4" fillId="2" borderId="0" xfId="0" applyNumberFormat="1" applyFont="1" applyFill="1" applyAlignment="1" applyProtection="1">
      <alignment horizontal="right"/>
      <protection hidden="1"/>
    </xf>
    <xf numFmtId="4" fontId="4" fillId="2" borderId="0" xfId="0" applyNumberFormat="1" applyFont="1" applyFill="1" applyAlignment="1" applyProtection="1">
      <alignment horizontal="right"/>
      <protection hidden="1"/>
    </xf>
    <xf numFmtId="0" fontId="20" fillId="2" borderId="5" xfId="0" applyFont="1" applyFill="1" applyBorder="1" applyAlignment="1" applyProtection="1">
      <alignment horizontal="left" wrapText="1"/>
      <protection hidden="1"/>
    </xf>
    <xf numFmtId="0" fontId="20" fillId="2" borderId="0" xfId="0" applyFont="1" applyFill="1" applyAlignment="1" applyProtection="1">
      <alignment wrapText="1"/>
      <protection hidden="1"/>
    </xf>
    <xf numFmtId="0" fontId="4" fillId="2" borderId="10" xfId="0" applyFont="1" applyFill="1" applyBorder="1" applyAlignment="1" applyProtection="1">
      <alignment wrapText="1"/>
      <protection hidden="1"/>
    </xf>
    <xf numFmtId="3" fontId="4" fillId="0" borderId="10" xfId="1" applyNumberFormat="1" applyBorder="1" applyAlignment="1" applyProtection="1">
      <alignment horizontal="right"/>
      <protection hidden="1"/>
    </xf>
    <xf numFmtId="3" fontId="4" fillId="2" borderId="10" xfId="1" applyNumberFormat="1" applyFill="1" applyBorder="1" applyAlignment="1" applyProtection="1">
      <alignment horizontal="right"/>
      <protection hidden="1"/>
    </xf>
    <xf numFmtId="167" fontId="4" fillId="2" borderId="10" xfId="0" applyNumberFormat="1" applyFont="1" applyFill="1" applyBorder="1" applyAlignment="1" applyProtection="1">
      <alignment horizontal="right"/>
      <protection hidden="1"/>
    </xf>
    <xf numFmtId="167" fontId="4" fillId="0" borderId="10" xfId="0" applyNumberFormat="1" applyFont="1" applyBorder="1" applyAlignment="1" applyProtection="1">
      <alignment horizontal="right"/>
      <protection hidden="1"/>
    </xf>
    <xf numFmtId="0" fontId="27" fillId="2" borderId="0" xfId="0" applyFont="1" applyFill="1" applyProtection="1">
      <protection hidden="1"/>
    </xf>
    <xf numFmtId="167" fontId="6" fillId="2" borderId="10" xfId="0" applyNumberFormat="1" applyFont="1" applyFill="1" applyBorder="1" applyProtection="1">
      <protection hidden="1"/>
    </xf>
    <xf numFmtId="0" fontId="51" fillId="0" borderId="0" xfId="0" applyFont="1" applyAlignment="1" applyProtection="1">
      <alignment horizontal="center" vertical="center" wrapText="1"/>
      <protection hidden="1"/>
    </xf>
    <xf numFmtId="0" fontId="26" fillId="2" borderId="0" xfId="0" applyFont="1" applyFill="1" applyAlignment="1" applyProtection="1">
      <alignment wrapText="1"/>
      <protection hidden="1"/>
    </xf>
    <xf numFmtId="0" fontId="28" fillId="7" borderId="0" xfId="0" applyFont="1" applyFill="1" applyAlignment="1" applyProtection="1">
      <alignment horizontal="center"/>
      <protection hidden="1"/>
    </xf>
    <xf numFmtId="0" fontId="46" fillId="2" borderId="0" xfId="0" applyFont="1" applyFill="1" applyProtection="1">
      <protection hidden="1"/>
    </xf>
    <xf numFmtId="0" fontId="24" fillId="10" borderId="10" xfId="0" applyFont="1" applyFill="1" applyBorder="1" applyProtection="1">
      <protection hidden="1"/>
    </xf>
    <xf numFmtId="0" fontId="30" fillId="10" borderId="10" xfId="0" applyFont="1" applyFill="1" applyBorder="1" applyAlignment="1" applyProtection="1">
      <alignment horizontal="right"/>
      <protection hidden="1"/>
    </xf>
    <xf numFmtId="0" fontId="0" fillId="2" borderId="0" xfId="0" applyFill="1" applyAlignment="1" applyProtection="1">
      <alignment horizontal="right"/>
      <protection hidden="1"/>
    </xf>
    <xf numFmtId="3" fontId="0" fillId="2" borderId="10" xfId="0" applyNumberFormat="1" applyFill="1" applyBorder="1" applyProtection="1">
      <protection hidden="1"/>
    </xf>
    <xf numFmtId="0" fontId="11" fillId="2" borderId="0" xfId="0" applyFont="1" applyFill="1" applyAlignment="1" applyProtection="1">
      <alignment horizontal="left" indent="1"/>
      <protection hidden="1"/>
    </xf>
    <xf numFmtId="0" fontId="6" fillId="10" borderId="10" xfId="0" applyFont="1" applyFill="1" applyBorder="1" applyProtection="1">
      <protection hidden="1"/>
    </xf>
    <xf numFmtId="3" fontId="0" fillId="2" borderId="10" xfId="0" applyNumberFormat="1" applyFill="1" applyBorder="1" applyAlignment="1" applyProtection="1">
      <alignment horizontal="right" wrapText="1"/>
      <protection hidden="1"/>
    </xf>
    <xf numFmtId="3" fontId="0" fillId="0" borderId="10" xfId="0" applyNumberFormat="1" applyBorder="1" applyAlignment="1" applyProtection="1">
      <alignment horizontal="right"/>
      <protection hidden="1"/>
    </xf>
    <xf numFmtId="0" fontId="11" fillId="2" borderId="0" xfId="0" applyFont="1" applyFill="1" applyAlignment="1" applyProtection="1">
      <alignment wrapText="1"/>
      <protection hidden="1"/>
    </xf>
    <xf numFmtId="10" fontId="0" fillId="2" borderId="0" xfId="0" applyNumberFormat="1" applyFill="1" applyProtection="1">
      <protection hidden="1"/>
    </xf>
    <xf numFmtId="9" fontId="4" fillId="2" borderId="10" xfId="2" applyFill="1" applyBorder="1" applyAlignment="1" applyProtection="1">
      <alignment horizontal="right"/>
      <protection hidden="1"/>
    </xf>
    <xf numFmtId="9" fontId="4" fillId="0" borderId="10" xfId="2" applyBorder="1" applyAlignment="1" applyProtection="1">
      <alignment horizontal="right"/>
      <protection hidden="1"/>
    </xf>
    <xf numFmtId="0" fontId="15" fillId="2" borderId="0" xfId="0" applyFont="1" applyFill="1" applyAlignment="1" applyProtection="1">
      <alignment horizontal="left" vertical="center"/>
      <protection hidden="1"/>
    </xf>
    <xf numFmtId="0" fontId="34" fillId="2" borderId="0" xfId="0" applyFont="1" applyFill="1" applyAlignment="1" applyProtection="1">
      <alignment horizontal="left"/>
      <protection hidden="1"/>
    </xf>
    <xf numFmtId="0" fontId="15" fillId="2" borderId="0" xfId="0" applyFont="1" applyFill="1" applyAlignment="1" applyProtection="1">
      <alignment horizontal="left" vertical="center"/>
      <protection hidden="1"/>
    </xf>
    <xf numFmtId="0" fontId="34" fillId="2" borderId="5" xfId="0" applyFont="1" applyFill="1" applyBorder="1" applyAlignment="1" applyProtection="1">
      <alignment horizontal="left"/>
      <protection hidden="1"/>
    </xf>
    <xf numFmtId="0" fontId="0" fillId="2" borderId="0" xfId="0" applyFill="1" applyAlignment="1" applyProtection="1">
      <alignment horizontal="left"/>
      <protection hidden="1"/>
    </xf>
    <xf numFmtId="3" fontId="0" fillId="2" borderId="0" xfId="0" applyNumberFormat="1" applyFill="1" applyAlignment="1" applyProtection="1">
      <alignment horizontal="center"/>
      <protection hidden="1"/>
    </xf>
    <xf numFmtId="0" fontId="24" fillId="10" borderId="10" xfId="0" applyFont="1" applyFill="1" applyBorder="1" applyAlignment="1" applyProtection="1">
      <alignment horizontal="left" wrapText="1"/>
      <protection hidden="1"/>
    </xf>
    <xf numFmtId="0" fontId="30" fillId="10" borderId="10" xfId="0" applyFont="1" applyFill="1" applyBorder="1" applyAlignment="1" applyProtection="1">
      <alignment horizontal="right" wrapText="1"/>
      <protection hidden="1"/>
    </xf>
    <xf numFmtId="0" fontId="30" fillId="10" borderId="13" xfId="0" applyFont="1" applyFill="1" applyBorder="1" applyAlignment="1" applyProtection="1">
      <alignment horizontal="right" vertical="top"/>
      <protection hidden="1"/>
    </xf>
    <xf numFmtId="0" fontId="11" fillId="2" borderId="0" xfId="0" applyFont="1" applyFill="1" applyAlignment="1" applyProtection="1">
      <alignment horizontal="right"/>
      <protection hidden="1"/>
    </xf>
    <xf numFmtId="0" fontId="24" fillId="2" borderId="14" xfId="0" applyFont="1" applyFill="1" applyBorder="1" applyAlignment="1" applyProtection="1">
      <alignment horizontal="left" wrapText="1"/>
      <protection hidden="1"/>
    </xf>
    <xf numFmtId="0" fontId="9" fillId="2" borderId="14" xfId="0" applyFont="1" applyFill="1" applyBorder="1" applyAlignment="1" applyProtection="1">
      <alignment horizontal="right"/>
      <protection hidden="1"/>
    </xf>
    <xf numFmtId="0" fontId="9" fillId="2" borderId="14" xfId="0" applyFont="1" applyFill="1" applyBorder="1" applyAlignment="1" applyProtection="1">
      <alignment horizontal="right" wrapText="1"/>
      <protection hidden="1"/>
    </xf>
    <xf numFmtId="0" fontId="30" fillId="10" borderId="14" xfId="0" applyFont="1" applyFill="1" applyBorder="1" applyAlignment="1" applyProtection="1">
      <alignment horizontal="right" vertical="top"/>
      <protection hidden="1"/>
    </xf>
    <xf numFmtId="165" fontId="4" fillId="0" borderId="10" xfId="1" applyNumberFormat="1" applyBorder="1" applyAlignment="1" applyProtection="1">
      <alignment horizontal="right" wrapText="1"/>
      <protection hidden="1"/>
    </xf>
    <xf numFmtId="0" fontId="6" fillId="2" borderId="0" xfId="0" applyFont="1" applyFill="1" applyAlignment="1" applyProtection="1">
      <alignment horizontal="left" vertical="center"/>
      <protection hidden="1"/>
    </xf>
    <xf numFmtId="0" fontId="0" fillId="2" borderId="0" xfId="0" applyFill="1" applyAlignment="1" applyProtection="1">
      <alignment horizontal="left" vertical="center"/>
      <protection hidden="1"/>
    </xf>
    <xf numFmtId="0" fontId="15" fillId="0" borderId="0" xfId="0" applyFont="1" applyAlignment="1" applyProtection="1">
      <alignment horizontal="left" vertical="center"/>
      <protection hidden="1"/>
    </xf>
    <xf numFmtId="3" fontId="0" fillId="2" borderId="0" xfId="0" applyNumberFormat="1" applyFill="1" applyAlignment="1" applyProtection="1">
      <alignment horizontal="left" vertical="center"/>
      <protection hidden="1"/>
    </xf>
    <xf numFmtId="165" fontId="4" fillId="0" borderId="0" xfId="1" applyNumberFormat="1" applyBorder="1" applyAlignment="1" applyProtection="1">
      <alignment horizontal="right" wrapText="1"/>
      <protection hidden="1"/>
    </xf>
    <xf numFmtId="165" fontId="4" fillId="2" borderId="10" xfId="1" applyNumberFormat="1" applyFill="1" applyBorder="1" applyAlignment="1" applyProtection="1">
      <alignment horizontal="right" wrapText="1"/>
      <protection hidden="1"/>
    </xf>
    <xf numFmtId="0" fontId="20" fillId="2" borderId="0" xfId="0" applyFont="1" applyFill="1" applyAlignment="1" applyProtection="1">
      <alignment horizontal="left" vertical="top"/>
      <protection hidden="1"/>
    </xf>
    <xf numFmtId="0" fontId="20" fillId="0" borderId="5" xfId="0" applyFont="1" applyBorder="1" applyAlignment="1" applyProtection="1">
      <alignment horizontal="left" vertical="top"/>
      <protection hidden="1"/>
    </xf>
    <xf numFmtId="3" fontId="15" fillId="0" borderId="0" xfId="0" applyNumberFormat="1" applyFont="1" applyAlignment="1" applyProtection="1">
      <alignment horizontal="left" vertical="center"/>
      <protection hidden="1"/>
    </xf>
    <xf numFmtId="0" fontId="20" fillId="2" borderId="0" xfId="0" applyFont="1" applyFill="1" applyAlignment="1" applyProtection="1">
      <alignment horizontal="left" vertical="top"/>
      <protection hidden="1"/>
    </xf>
    <xf numFmtId="3" fontId="15" fillId="2" borderId="0" xfId="0" applyNumberFormat="1" applyFont="1" applyFill="1" applyAlignment="1" applyProtection="1">
      <alignment horizontal="left" vertical="center"/>
      <protection hidden="1"/>
    </xf>
    <xf numFmtId="9" fontId="20" fillId="10" borderId="10" xfId="0" applyNumberFormat="1" applyFont="1" applyFill="1" applyBorder="1" applyAlignment="1" applyProtection="1">
      <alignment horizontal="left" vertical="top"/>
      <protection hidden="1"/>
    </xf>
    <xf numFmtId="9" fontId="0" fillId="2" borderId="10" xfId="0" applyNumberFormat="1" applyFill="1" applyBorder="1" applyAlignment="1" applyProtection="1">
      <alignment horizontal="right"/>
      <protection hidden="1"/>
    </xf>
    <xf numFmtId="49" fontId="20" fillId="2" borderId="0" xfId="0" applyNumberFormat="1" applyFont="1" applyFill="1" applyAlignment="1" applyProtection="1">
      <alignment horizontal="left" vertical="top"/>
      <protection hidden="1"/>
    </xf>
    <xf numFmtId="49" fontId="20" fillId="2" borderId="5" xfId="0" applyNumberFormat="1" applyFont="1" applyFill="1" applyBorder="1" applyAlignment="1" applyProtection="1">
      <alignment horizontal="left" vertical="center"/>
      <protection hidden="1"/>
    </xf>
    <xf numFmtId="49" fontId="20" fillId="2" borderId="0" xfId="0" applyNumberFormat="1" applyFont="1" applyFill="1" applyAlignment="1" applyProtection="1">
      <alignment horizontal="left" vertical="center"/>
      <protection hidden="1"/>
    </xf>
    <xf numFmtId="0" fontId="30" fillId="10" borderId="10" xfId="0" applyFont="1" applyFill="1" applyBorder="1" applyAlignment="1" applyProtection="1">
      <alignment horizontal="left" wrapText="1"/>
      <protection hidden="1"/>
    </xf>
    <xf numFmtId="9" fontId="9" fillId="0" borderId="10" xfId="0" applyNumberFormat="1" applyFont="1" applyBorder="1" applyAlignment="1" applyProtection="1">
      <alignment horizontal="right"/>
      <protection hidden="1"/>
    </xf>
    <xf numFmtId="0" fontId="9" fillId="0" borderId="10" xfId="0" applyFont="1" applyBorder="1" applyAlignment="1" applyProtection="1">
      <alignment horizontal="right"/>
      <protection hidden="1"/>
    </xf>
    <xf numFmtId="0" fontId="9" fillId="0" borderId="12" xfId="0" applyFont="1" applyBorder="1" applyAlignment="1" applyProtection="1">
      <alignment horizontal="right"/>
      <protection hidden="1"/>
    </xf>
    <xf numFmtId="0" fontId="0" fillId="2" borderId="12" xfId="0" applyFill="1" applyBorder="1" applyAlignment="1" applyProtection="1">
      <alignment horizontal="right"/>
      <protection hidden="1"/>
    </xf>
    <xf numFmtId="0" fontId="0" fillId="0" borderId="10" xfId="0" applyBorder="1" applyAlignment="1" applyProtection="1">
      <alignment horizontal="right"/>
      <protection hidden="1"/>
    </xf>
    <xf numFmtId="49" fontId="20" fillId="2" borderId="0" xfId="0" applyNumberFormat="1" applyFont="1" applyFill="1" applyAlignment="1" applyProtection="1">
      <alignment horizontal="left" vertical="center" wrapText="1"/>
      <protection hidden="1"/>
    </xf>
    <xf numFmtId="49" fontId="20" fillId="2" borderId="0" xfId="0" applyNumberFormat="1" applyFont="1" applyFill="1" applyAlignment="1" applyProtection="1">
      <alignment horizontal="left" vertical="top" wrapText="1"/>
      <protection hidden="1"/>
    </xf>
    <xf numFmtId="49" fontId="20" fillId="2" borderId="5" xfId="0" applyNumberFormat="1" applyFont="1" applyFill="1" applyBorder="1" applyAlignment="1" applyProtection="1">
      <alignment horizontal="left" vertical="center" wrapText="1"/>
      <protection hidden="1"/>
    </xf>
    <xf numFmtId="3" fontId="0" fillId="2" borderId="5" xfId="0" applyNumberFormat="1" applyFill="1" applyBorder="1" applyAlignment="1" applyProtection="1">
      <alignment horizontal="center"/>
      <protection hidden="1"/>
    </xf>
    <xf numFmtId="0" fontId="24" fillId="2" borderId="0" xfId="0" applyFont="1" applyFill="1" applyAlignment="1" applyProtection="1">
      <alignment horizontal="left"/>
      <protection hidden="1"/>
    </xf>
    <xf numFmtId="9" fontId="4" fillId="2" borderId="0" xfId="2" applyFill="1" applyAlignment="1" applyProtection="1">
      <alignment horizontal="center"/>
      <protection hidden="1"/>
    </xf>
    <xf numFmtId="0" fontId="6" fillId="10" borderId="10" xfId="0" applyFont="1" applyFill="1" applyBorder="1" applyAlignment="1" applyProtection="1">
      <alignment horizontal="left"/>
      <protection hidden="1"/>
    </xf>
    <xf numFmtId="9" fontId="6" fillId="10" borderId="10" xfId="2" applyFont="1" applyFill="1" applyBorder="1" applyAlignment="1" applyProtection="1">
      <alignment horizontal="right"/>
      <protection hidden="1"/>
    </xf>
    <xf numFmtId="0" fontId="11" fillId="2" borderId="0" xfId="0" applyFont="1" applyFill="1" applyAlignment="1" applyProtection="1">
      <alignment horizontal="left" wrapText="1"/>
      <protection hidden="1"/>
    </xf>
    <xf numFmtId="1" fontId="0" fillId="2" borderId="0" xfId="0" applyNumberFormat="1" applyFill="1" applyProtection="1">
      <protection hidden="1"/>
    </xf>
    <xf numFmtId="9" fontId="0" fillId="2" borderId="0" xfId="0" applyNumberFormat="1" applyFill="1" applyAlignment="1" applyProtection="1">
      <alignment horizontal="right"/>
      <protection hidden="1"/>
    </xf>
    <xf numFmtId="0" fontId="0" fillId="2" borderId="0" xfId="0" applyFill="1" applyAlignment="1" applyProtection="1">
      <alignment horizontal="left" indent="1"/>
      <protection hidden="1"/>
    </xf>
    <xf numFmtId="0" fontId="30" fillId="10" borderId="10" xfId="0" applyFont="1" applyFill="1" applyBorder="1" applyAlignment="1" applyProtection="1">
      <alignment horizontal="left"/>
      <protection hidden="1"/>
    </xf>
    <xf numFmtId="9" fontId="0" fillId="0" borderId="10" xfId="0" applyNumberFormat="1" applyBorder="1" applyAlignment="1" applyProtection="1">
      <alignment horizontal="right" wrapText="1"/>
      <protection hidden="1"/>
    </xf>
    <xf numFmtId="0" fontId="20" fillId="2" borderId="9" xfId="0" applyFont="1" applyFill="1" applyBorder="1" applyAlignment="1" applyProtection="1">
      <alignment horizontal="left"/>
      <protection hidden="1"/>
    </xf>
    <xf numFmtId="49" fontId="0" fillId="2" borderId="0" xfId="0" applyNumberFormat="1" applyFill="1" applyAlignment="1" applyProtection="1">
      <alignment horizontal="left"/>
      <protection hidden="1"/>
    </xf>
    <xf numFmtId="3" fontId="0" fillId="2" borderId="0" xfId="0" applyNumberFormat="1" applyFill="1" applyAlignment="1" applyProtection="1">
      <alignment horizontal="right"/>
      <protection hidden="1"/>
    </xf>
    <xf numFmtId="3" fontId="0" fillId="0" borderId="10" xfId="0" applyNumberFormat="1" applyBorder="1" applyAlignment="1" applyProtection="1">
      <alignment horizontal="right" wrapText="1"/>
      <protection hidden="1"/>
    </xf>
    <xf numFmtId="3" fontId="0" fillId="2" borderId="0" xfId="0" applyNumberFormat="1" applyFill="1" applyAlignment="1" applyProtection="1">
      <alignment horizontal="right" wrapText="1"/>
      <protection hidden="1"/>
    </xf>
    <xf numFmtId="0" fontId="6" fillId="10" borderId="10" xfId="0" applyFont="1" applyFill="1" applyBorder="1" applyAlignment="1" applyProtection="1">
      <alignment horizontal="right" wrapText="1"/>
      <protection hidden="1"/>
    </xf>
    <xf numFmtId="0" fontId="6" fillId="0" borderId="10" xfId="0" applyFont="1" applyBorder="1" applyAlignment="1" applyProtection="1">
      <alignment horizontal="left"/>
      <protection hidden="1"/>
    </xf>
    <xf numFmtId="166" fontId="4" fillId="2" borderId="10" xfId="2" applyNumberFormat="1" applyFill="1" applyBorder="1" applyAlignment="1" applyProtection="1">
      <alignment horizontal="right"/>
      <protection hidden="1"/>
    </xf>
    <xf numFmtId="166" fontId="4" fillId="2" borderId="0" xfId="2" applyNumberFormat="1" applyFill="1" applyBorder="1" applyAlignment="1" applyProtection="1">
      <alignment horizontal="right"/>
      <protection hidden="1"/>
    </xf>
    <xf numFmtId="49" fontId="20" fillId="2" borderId="0" xfId="0" applyNumberFormat="1" applyFont="1" applyFill="1" applyAlignment="1" applyProtection="1">
      <alignment horizontal="left" vertical="center"/>
      <protection hidden="1"/>
    </xf>
    <xf numFmtId="49" fontId="20" fillId="2" borderId="5" xfId="0" applyNumberFormat="1" applyFont="1" applyFill="1" applyBorder="1" applyAlignment="1" applyProtection="1">
      <alignment horizontal="left" vertical="top"/>
      <protection hidden="1"/>
    </xf>
    <xf numFmtId="0" fontId="0" fillId="2" borderId="0" xfId="0" applyFill="1" applyAlignment="1" applyProtection="1">
      <alignment horizontal="center"/>
      <protection hidden="1"/>
    </xf>
    <xf numFmtId="0" fontId="20" fillId="2" borderId="0" xfId="0" applyFont="1" applyFill="1" applyProtection="1">
      <protection hidden="1"/>
    </xf>
    <xf numFmtId="0" fontId="20" fillId="2" borderId="5" xfId="0" applyFont="1" applyFill="1" applyBorder="1" applyProtection="1">
      <protection hidden="1"/>
    </xf>
    <xf numFmtId="0" fontId="0" fillId="2" borderId="5" xfId="0" applyFill="1" applyBorder="1" applyAlignment="1" applyProtection="1">
      <alignment horizontal="center"/>
      <protection hidden="1"/>
    </xf>
    <xf numFmtId="0" fontId="30" fillId="2" borderId="0" xfId="0" applyFont="1" applyFill="1" applyAlignment="1" applyProtection="1">
      <alignment horizontal="right"/>
      <protection hidden="1"/>
    </xf>
    <xf numFmtId="0" fontId="0" fillId="2" borderId="13" xfId="0" applyFill="1" applyBorder="1" applyAlignment="1" applyProtection="1">
      <alignment horizontal="left" wrapText="1" indent="1"/>
      <protection hidden="1"/>
    </xf>
    <xf numFmtId="3" fontId="0" fillId="0" borderId="13" xfId="0" applyNumberFormat="1" applyBorder="1" applyAlignment="1" applyProtection="1">
      <alignment horizontal="right" vertical="center"/>
      <protection hidden="1"/>
    </xf>
    <xf numFmtId="0" fontId="0" fillId="2" borderId="12" xfId="0" applyFill="1" applyBorder="1" applyAlignment="1" applyProtection="1">
      <alignment horizontal="left" wrapText="1"/>
      <protection hidden="1"/>
    </xf>
    <xf numFmtId="0" fontId="0" fillId="0" borderId="9" xfId="0" applyBorder="1" applyAlignment="1" applyProtection="1">
      <alignment horizontal="right" vertical="center" wrapText="1"/>
      <protection hidden="1"/>
    </xf>
    <xf numFmtId="3" fontId="0" fillId="0" borderId="11" xfId="0" applyNumberFormat="1" applyBorder="1" applyAlignment="1" applyProtection="1">
      <alignment horizontal="right" vertical="center"/>
      <protection hidden="1"/>
    </xf>
    <xf numFmtId="0" fontId="0" fillId="2" borderId="14" xfId="0" applyFill="1" applyBorder="1" applyAlignment="1" applyProtection="1">
      <alignment horizontal="left" wrapText="1" indent="1"/>
      <protection hidden="1"/>
    </xf>
    <xf numFmtId="0" fontId="0" fillId="0" borderId="14" xfId="0" applyBorder="1" applyAlignment="1" applyProtection="1">
      <alignment horizontal="right" vertical="center" wrapText="1"/>
      <protection hidden="1"/>
    </xf>
    <xf numFmtId="3" fontId="0" fillId="0" borderId="14" xfId="0" applyNumberFormat="1" applyBorder="1" applyAlignment="1" applyProtection="1">
      <alignment horizontal="right" vertical="center"/>
      <protection hidden="1"/>
    </xf>
    <xf numFmtId="0" fontId="0" fillId="0" borderId="13" xfId="0" applyBorder="1" applyAlignment="1" applyProtection="1">
      <alignment horizontal="right" vertical="center" wrapText="1"/>
      <protection hidden="1"/>
    </xf>
    <xf numFmtId="9" fontId="0" fillId="0" borderId="14" xfId="0" applyNumberFormat="1" applyBorder="1" applyAlignment="1" applyProtection="1">
      <alignment horizontal="right" vertical="center" wrapText="1"/>
      <protection hidden="1"/>
    </xf>
    <xf numFmtId="9" fontId="0" fillId="0" borderId="13" xfId="0" applyNumberFormat="1" applyBorder="1" applyAlignment="1" applyProtection="1">
      <alignment horizontal="right" vertical="center" wrapText="1"/>
      <protection hidden="1"/>
    </xf>
    <xf numFmtId="9" fontId="0" fillId="0" borderId="10" xfId="0" applyNumberFormat="1" applyBorder="1" applyAlignment="1" applyProtection="1">
      <alignment horizontal="right" vertical="center" wrapText="1"/>
      <protection hidden="1"/>
    </xf>
    <xf numFmtId="0" fontId="20" fillId="2" borderId="5" xfId="0" applyFont="1" applyFill="1" applyBorder="1" applyAlignment="1" applyProtection="1">
      <alignment horizontal="left" vertical="top"/>
      <protection hidden="1"/>
    </xf>
    <xf numFmtId="168" fontId="0" fillId="2" borderId="10" xfId="0" applyNumberFormat="1" applyFill="1" applyBorder="1" applyAlignment="1" applyProtection="1">
      <alignment horizontal="right" vertical="top" wrapText="1"/>
      <protection hidden="1"/>
    </xf>
    <xf numFmtId="0" fontId="0" fillId="2" borderId="10" xfId="0" applyFill="1" applyBorder="1" applyAlignment="1" applyProtection="1">
      <alignment horizontal="right" vertical="top" wrapText="1"/>
      <protection hidden="1"/>
    </xf>
    <xf numFmtId="168" fontId="0" fillId="0" borderId="10" xfId="0" applyNumberFormat="1" applyBorder="1" applyAlignment="1" applyProtection="1">
      <alignment horizontal="right" vertical="top" wrapText="1"/>
      <protection hidden="1"/>
    </xf>
    <xf numFmtId="0" fontId="11" fillId="2" borderId="0" xfId="0" applyFont="1" applyFill="1" applyAlignment="1" applyProtection="1">
      <alignment horizontal="left" vertical="top" wrapText="1"/>
      <protection hidden="1"/>
    </xf>
    <xf numFmtId="0" fontId="20" fillId="2" borderId="5" xfId="0" applyFont="1" applyFill="1" applyBorder="1" applyAlignment="1" applyProtection="1">
      <alignment horizontal="left" vertical="center"/>
      <protection hidden="1"/>
    </xf>
    <xf numFmtId="0" fontId="30" fillId="10" borderId="13" xfId="0" applyFont="1" applyFill="1" applyBorder="1" applyAlignment="1" applyProtection="1">
      <alignment horizontal="right"/>
      <protection hidden="1"/>
    </xf>
    <xf numFmtId="0" fontId="18" fillId="2" borderId="0" xfId="0" applyFont="1" applyFill="1" applyAlignment="1" applyProtection="1">
      <alignment horizontal="right" vertical="center"/>
      <protection hidden="1"/>
    </xf>
    <xf numFmtId="4" fontId="0" fillId="2" borderId="0" xfId="0" applyNumberFormat="1" applyFill="1" applyProtection="1">
      <protection hidden="1"/>
    </xf>
    <xf numFmtId="0" fontId="0" fillId="0" borderId="12" xfId="0" applyBorder="1" applyAlignment="1" applyProtection="1">
      <alignment horizontal="right"/>
      <protection hidden="1"/>
    </xf>
    <xf numFmtId="0" fontId="20" fillId="2" borderId="0" xfId="0" applyFont="1" applyFill="1" applyAlignment="1" applyProtection="1">
      <alignment horizontal="left" vertical="center"/>
      <protection hidden="1"/>
    </xf>
    <xf numFmtId="9" fontId="0" fillId="0" borderId="10" xfId="0" applyNumberFormat="1" applyBorder="1" applyAlignment="1" applyProtection="1">
      <alignment horizontal="right"/>
      <protection hidden="1"/>
    </xf>
    <xf numFmtId="0" fontId="30" fillId="10" borderId="10" xfId="0" applyFont="1" applyFill="1" applyBorder="1" applyAlignment="1" applyProtection="1">
      <alignment horizontal="center"/>
      <protection hidden="1"/>
    </xf>
    <xf numFmtId="0" fontId="0" fillId="2" borderId="1" xfId="0" applyFill="1" applyBorder="1" applyAlignment="1" applyProtection="1">
      <alignment horizontal="center"/>
      <protection hidden="1"/>
    </xf>
    <xf numFmtId="0" fontId="0" fillId="0" borderId="0" xfId="0" applyAlignment="1" applyProtection="1">
      <alignment horizontal="center"/>
      <protection hidden="1"/>
    </xf>
    <xf numFmtId="0" fontId="38" fillId="7" borderId="1" xfId="0" applyFont="1" applyFill="1" applyBorder="1" applyAlignment="1" applyProtection="1">
      <alignment horizontal="right" wrapText="1"/>
      <protection hidden="1"/>
    </xf>
    <xf numFmtId="0" fontId="0" fillId="2" borderId="14" xfId="0" applyFill="1" applyBorder="1" applyAlignment="1" applyProtection="1">
      <alignment horizontal="left" wrapText="1"/>
      <protection hidden="1"/>
    </xf>
    <xf numFmtId="0" fontId="0" fillId="2" borderId="14" xfId="0" applyFill="1" applyBorder="1" applyAlignment="1" applyProtection="1">
      <alignment horizontal="right"/>
      <protection hidden="1"/>
    </xf>
    <xf numFmtId="2" fontId="0" fillId="2" borderId="0" xfId="0" applyNumberFormat="1" applyFill="1" applyAlignment="1" applyProtection="1">
      <alignment horizontal="right"/>
      <protection hidden="1"/>
    </xf>
    <xf numFmtId="0" fontId="0" fillId="2" borderId="0" xfId="0" applyFill="1" applyAlignment="1" applyProtection="1">
      <alignment horizontal="left" wrapText="1" indent="1"/>
      <protection hidden="1"/>
    </xf>
    <xf numFmtId="4" fontId="0" fillId="2" borderId="0" xfId="1" applyNumberFormat="1" applyFont="1" applyFill="1" applyBorder="1" applyAlignment="1" applyProtection="1">
      <alignment horizontal="right" vertical="top" wrapText="1"/>
      <protection hidden="1"/>
    </xf>
    <xf numFmtId="4" fontId="0" fillId="2" borderId="0" xfId="0" applyNumberFormat="1" applyFill="1" applyAlignment="1" applyProtection="1">
      <alignment horizontal="right"/>
      <protection hidden="1"/>
    </xf>
    <xf numFmtId="0" fontId="6" fillId="8" borderId="10" xfId="0" applyFont="1" applyFill="1" applyBorder="1" applyAlignment="1" applyProtection="1">
      <alignment horizontal="left" wrapText="1"/>
      <protection hidden="1"/>
    </xf>
    <xf numFmtId="1" fontId="0" fillId="2" borderId="10" xfId="0" applyNumberFormat="1" applyFill="1" applyBorder="1" applyAlignment="1" applyProtection="1">
      <alignment horizontal="right"/>
      <protection hidden="1"/>
    </xf>
    <xf numFmtId="165" fontId="0" fillId="2" borderId="10" xfId="0" applyNumberFormat="1" applyFill="1" applyBorder="1" applyProtection="1">
      <protection hidden="1"/>
    </xf>
    <xf numFmtId="165" fontId="0" fillId="2" borderId="0" xfId="0" applyNumberFormat="1" applyFill="1" applyProtection="1">
      <protection hidden="1"/>
    </xf>
    <xf numFmtId="2" fontId="0" fillId="2" borderId="10" xfId="0" applyNumberFormat="1" applyFill="1" applyBorder="1" applyAlignment="1" applyProtection="1">
      <alignment horizontal="right" wrapText="1"/>
      <protection hidden="1"/>
    </xf>
    <xf numFmtId="1" fontId="0" fillId="0" borderId="10" xfId="0" applyNumberFormat="1" applyBorder="1" applyAlignment="1" applyProtection="1">
      <alignment horizontal="right"/>
      <protection hidden="1"/>
    </xf>
    <xf numFmtId="1" fontId="0" fillId="2" borderId="0" xfId="0" applyNumberFormat="1" applyFill="1" applyAlignment="1" applyProtection="1">
      <alignment horizontal="right"/>
      <protection hidden="1"/>
    </xf>
    <xf numFmtId="0" fontId="20" fillId="2" borderId="0" xfId="0" applyFont="1" applyFill="1" applyAlignment="1" applyProtection="1">
      <alignment horizontal="left" vertical="center" wrapText="1"/>
      <protection hidden="1"/>
    </xf>
    <xf numFmtId="0" fontId="20" fillId="0" borderId="1" xfId="0" applyFont="1" applyBorder="1" applyAlignment="1" applyProtection="1">
      <alignment horizontal="left" vertical="center" wrapText="1"/>
      <protection hidden="1"/>
    </xf>
    <xf numFmtId="0" fontId="6" fillId="2" borderId="0" xfId="0" applyFont="1" applyFill="1" applyAlignment="1" applyProtection="1">
      <alignment wrapText="1"/>
      <protection hidden="1"/>
    </xf>
    <xf numFmtId="0" fontId="6" fillId="2" borderId="0" xfId="0" applyFont="1" applyFill="1" applyAlignment="1" applyProtection="1">
      <alignment horizontal="center" wrapText="1"/>
      <protection hidden="1"/>
    </xf>
    <xf numFmtId="0" fontId="16" fillId="2" borderId="0" xfId="0" applyFont="1" applyFill="1" applyAlignment="1" applyProtection="1">
      <alignment horizontal="left" wrapText="1" indent="1"/>
      <protection hidden="1"/>
    </xf>
    <xf numFmtId="0" fontId="5" fillId="2" borderId="0" xfId="0" applyFont="1" applyFill="1" applyAlignment="1" applyProtection="1">
      <alignment wrapText="1"/>
      <protection hidden="1"/>
    </xf>
    <xf numFmtId="0" fontId="16" fillId="2" borderId="0" xfId="0" applyFont="1" applyFill="1" applyProtection="1">
      <protection hidden="1"/>
    </xf>
    <xf numFmtId="0" fontId="16" fillId="2" borderId="0" xfId="0" applyFont="1" applyFill="1" applyAlignment="1" applyProtection="1">
      <alignment horizontal="center"/>
      <protection hidden="1"/>
    </xf>
    <xf numFmtId="3" fontId="5" fillId="2" borderId="0" xfId="0" applyNumberFormat="1" applyFont="1" applyFill="1" applyAlignment="1" applyProtection="1">
      <alignment wrapText="1"/>
      <protection hidden="1"/>
    </xf>
    <xf numFmtId="3" fontId="16" fillId="2" borderId="0" xfId="0" applyNumberFormat="1" applyFont="1" applyFill="1" applyProtection="1">
      <protection hidden="1"/>
    </xf>
    <xf numFmtId="0" fontId="16" fillId="2" borderId="0" xfId="0" applyFont="1" applyFill="1" applyAlignment="1" applyProtection="1">
      <alignment wrapText="1"/>
      <protection hidden="1"/>
    </xf>
    <xf numFmtId="0" fontId="17" fillId="2" borderId="0" xfId="0" applyFont="1" applyFill="1" applyAlignment="1" applyProtection="1">
      <alignment wrapText="1"/>
      <protection hidden="1"/>
    </xf>
    <xf numFmtId="0" fontId="15" fillId="2" borderId="0" xfId="0" applyFont="1" applyFill="1" applyAlignment="1" applyProtection="1">
      <alignment horizontal="center"/>
      <protection hidden="1"/>
    </xf>
    <xf numFmtId="0" fontId="15" fillId="2" borderId="0" xfId="0" applyFont="1" applyFill="1" applyAlignment="1" applyProtection="1">
      <alignment horizontal="center" wrapText="1"/>
      <protection hidden="1"/>
    </xf>
    <xf numFmtId="0" fontId="15" fillId="2" borderId="0" xfId="0" applyFont="1" applyFill="1" applyAlignment="1" applyProtection="1">
      <alignment wrapText="1"/>
      <protection hidden="1"/>
    </xf>
    <xf numFmtId="0" fontId="15" fillId="2" borderId="1" xfId="0" applyFont="1" applyFill="1" applyBorder="1" applyAlignment="1" applyProtection="1">
      <alignment horizontal="center"/>
      <protection hidden="1"/>
    </xf>
    <xf numFmtId="0" fontId="15" fillId="2" borderId="1" xfId="0" applyFont="1" applyFill="1" applyBorder="1" applyAlignment="1" applyProtection="1">
      <alignment horizontal="center" wrapText="1"/>
      <protection hidden="1"/>
    </xf>
    <xf numFmtId="3" fontId="16" fillId="2" borderId="0" xfId="0" applyNumberFormat="1" applyFont="1" applyFill="1" applyAlignment="1" applyProtection="1">
      <alignment horizontal="center"/>
      <protection hidden="1"/>
    </xf>
    <xf numFmtId="0" fontId="6" fillId="2" borderId="0" xfId="0" applyFont="1" applyFill="1" applyAlignment="1" applyProtection="1">
      <alignment horizontal="left" wrapText="1"/>
      <protection hidden="1"/>
    </xf>
    <xf numFmtId="0" fontId="14" fillId="2" borderId="0" xfId="0" applyFont="1" applyFill="1" applyAlignment="1" applyProtection="1">
      <alignment horizontal="center"/>
      <protection hidden="1"/>
    </xf>
    <xf numFmtId="0" fontId="4" fillId="2" borderId="0" xfId="5" applyFont="1" applyFill="1" applyProtection="1">
      <protection hidden="1"/>
    </xf>
    <xf numFmtId="0" fontId="30" fillId="8" borderId="10" xfId="5" applyFont="1" applyFill="1" applyBorder="1" applyAlignment="1" applyProtection="1">
      <alignment horizontal="center" vertical="center" wrapText="1"/>
      <protection hidden="1"/>
    </xf>
    <xf numFmtId="0" fontId="30" fillId="2" borderId="13" xfId="5" applyFont="1" applyFill="1" applyBorder="1" applyProtection="1">
      <protection hidden="1"/>
    </xf>
    <xf numFmtId="0" fontId="4" fillId="2" borderId="13" xfId="5" applyFont="1" applyFill="1" applyBorder="1" applyAlignment="1" applyProtection="1">
      <alignment horizontal="center" vertical="center" wrapText="1"/>
      <protection hidden="1"/>
    </xf>
    <xf numFmtId="0" fontId="30" fillId="8" borderId="13" xfId="5" applyFont="1" applyFill="1" applyBorder="1" applyAlignment="1" applyProtection="1">
      <alignment horizontal="center" vertical="center" wrapText="1"/>
      <protection hidden="1"/>
    </xf>
    <xf numFmtId="0" fontId="30" fillId="0" borderId="12" xfId="5" applyFont="1" applyBorder="1" applyProtection="1">
      <protection hidden="1"/>
    </xf>
    <xf numFmtId="0" fontId="4" fillId="2" borderId="9" xfId="5" applyFont="1" applyFill="1" applyBorder="1" applyAlignment="1" applyProtection="1">
      <alignment horizontal="center" vertical="center" wrapText="1"/>
      <protection hidden="1"/>
    </xf>
    <xf numFmtId="0" fontId="35" fillId="0" borderId="9" xfId="5" applyFont="1" applyBorder="1" applyAlignment="1" applyProtection="1">
      <alignment horizontal="center" vertical="center" wrapText="1"/>
      <protection hidden="1"/>
    </xf>
    <xf numFmtId="0" fontId="35" fillId="0" borderId="11" xfId="5" applyFont="1" applyBorder="1" applyAlignment="1" applyProtection="1">
      <alignment horizontal="center" vertical="center" wrapText="1"/>
      <protection hidden="1"/>
    </xf>
    <xf numFmtId="0" fontId="4" fillId="0" borderId="10" xfId="5" applyFont="1" applyBorder="1" applyAlignment="1" applyProtection="1">
      <alignment horizontal="left" indent="1"/>
      <protection hidden="1"/>
    </xf>
    <xf numFmtId="167" fontId="4" fillId="2" borderId="10" xfId="5" applyNumberFormat="1" applyFont="1" applyFill="1" applyBorder="1" applyAlignment="1" applyProtection="1">
      <alignment horizontal="right" vertical="center" wrapText="1"/>
      <protection hidden="1"/>
    </xf>
    <xf numFmtId="167" fontId="9" fillId="0" borderId="10" xfId="5" applyNumberFormat="1" applyFont="1" applyBorder="1" applyAlignment="1" applyProtection="1">
      <alignment horizontal="right" vertical="center" wrapText="1"/>
      <protection hidden="1"/>
    </xf>
    <xf numFmtId="167" fontId="4" fillId="2" borderId="9" xfId="5" applyNumberFormat="1" applyFont="1" applyFill="1" applyBorder="1" applyAlignment="1" applyProtection="1">
      <alignment horizontal="right" vertical="center" wrapText="1"/>
      <protection hidden="1"/>
    </xf>
    <xf numFmtId="167" fontId="9" fillId="0" borderId="9" xfId="5" applyNumberFormat="1" applyFont="1" applyBorder="1" applyAlignment="1" applyProtection="1">
      <alignment horizontal="right" vertical="center" wrapText="1"/>
      <protection hidden="1"/>
    </xf>
    <xf numFmtId="167" fontId="9" fillId="0" borderId="11" xfId="5" applyNumberFormat="1" applyFont="1" applyBorder="1" applyAlignment="1" applyProtection="1">
      <alignment horizontal="right" vertical="center" wrapText="1"/>
      <protection hidden="1"/>
    </xf>
    <xf numFmtId="0" fontId="4" fillId="2" borderId="10" xfId="5" applyFont="1" applyFill="1" applyBorder="1" applyAlignment="1" applyProtection="1">
      <alignment horizontal="left" indent="1"/>
      <protection hidden="1"/>
    </xf>
    <xf numFmtId="0" fontId="30" fillId="2" borderId="12" xfId="5" applyFont="1" applyFill="1" applyBorder="1" applyProtection="1">
      <protection hidden="1"/>
    </xf>
    <xf numFmtId="0" fontId="9" fillId="2" borderId="14" xfId="5" applyFont="1" applyFill="1" applyBorder="1" applyAlignment="1" applyProtection="1">
      <alignment horizontal="left" indent="1"/>
      <protection hidden="1"/>
    </xf>
    <xf numFmtId="0" fontId="30" fillId="2" borderId="10" xfId="5" applyFont="1" applyFill="1" applyBorder="1" applyProtection="1">
      <protection hidden="1"/>
    </xf>
    <xf numFmtId="0" fontId="20" fillId="2" borderId="0" xfId="0" applyFont="1" applyFill="1" applyAlignment="1" applyProtection="1">
      <alignment horizontal="left" wrapText="1"/>
      <protection hidden="1"/>
    </xf>
    <xf numFmtId="0" fontId="6" fillId="8" borderId="10" xfId="0" applyFont="1" applyFill="1" applyBorder="1" applyAlignment="1" applyProtection="1">
      <alignment horizontal="right" vertical="center"/>
      <protection hidden="1"/>
    </xf>
    <xf numFmtId="0" fontId="6" fillId="2" borderId="10" xfId="0" applyFont="1" applyFill="1" applyBorder="1" applyAlignment="1" applyProtection="1">
      <alignment horizontal="left" wrapText="1"/>
      <protection hidden="1"/>
    </xf>
    <xf numFmtId="0" fontId="0" fillId="2" borderId="5" xfId="0" applyFill="1" applyBorder="1" applyProtection="1">
      <protection hidden="1"/>
    </xf>
    <xf numFmtId="0" fontId="0" fillId="8" borderId="10" xfId="0" applyFill="1" applyBorder="1" applyProtection="1">
      <protection hidden="1"/>
    </xf>
    <xf numFmtId="0" fontId="23" fillId="2" borderId="0" xfId="0" applyFont="1" applyFill="1" applyAlignment="1" applyProtection="1">
      <alignment vertical="center"/>
      <protection hidden="1"/>
    </xf>
    <xf numFmtId="0" fontId="0" fillId="2" borderId="10" xfId="0" applyFill="1" applyBorder="1" applyAlignment="1" applyProtection="1">
      <alignment horizontal="right" vertical="center"/>
      <protection hidden="1"/>
    </xf>
    <xf numFmtId="0" fontId="0" fillId="2" borderId="0" xfId="0" applyFill="1" applyAlignment="1" applyProtection="1">
      <alignment horizontal="right" vertical="center"/>
      <protection hidden="1"/>
    </xf>
    <xf numFmtId="0" fontId="11" fillId="2" borderId="0" xfId="0" applyFont="1" applyFill="1" applyAlignment="1" applyProtection="1">
      <alignment horizontal="left" vertical="center"/>
      <protection hidden="1"/>
    </xf>
    <xf numFmtId="9" fontId="0" fillId="2" borderId="10" xfId="0" applyNumberFormat="1" applyFill="1" applyBorder="1" applyAlignment="1" applyProtection="1">
      <alignment horizontal="right" vertical="center"/>
      <protection hidden="1"/>
    </xf>
    <xf numFmtId="0" fontId="0" fillId="2" borderId="0" xfId="0" applyFill="1" applyAlignment="1" applyProtection="1">
      <alignment horizontal="left" wrapText="1"/>
      <protection hidden="1"/>
    </xf>
    <xf numFmtId="0" fontId="6" fillId="8" borderId="10" xfId="0" applyFont="1" applyFill="1" applyBorder="1" applyProtection="1">
      <protection hidden="1"/>
    </xf>
    <xf numFmtId="167" fontId="0" fillId="2" borderId="10" xfId="0" applyNumberFormat="1" applyFill="1" applyBorder="1" applyProtection="1">
      <protection hidden="1"/>
    </xf>
    <xf numFmtId="166" fontId="4" fillId="2" borderId="10" xfId="1" applyNumberFormat="1" applyFill="1" applyBorder="1" applyAlignment="1" applyProtection="1">
      <alignment horizontal="right" wrapText="1"/>
      <protection hidden="1"/>
    </xf>
    <xf numFmtId="10" fontId="0" fillId="2" borderId="0" xfId="1" applyNumberFormat="1" applyFont="1" applyFill="1" applyAlignment="1" applyProtection="1">
      <alignment horizontal="right" wrapText="1"/>
      <protection hidden="1"/>
    </xf>
    <xf numFmtId="0" fontId="20" fillId="2" borderId="0" xfId="0" applyFont="1" applyFill="1" applyAlignment="1" applyProtection="1">
      <alignment horizontal="right" vertical="center" wrapText="1"/>
      <protection hidden="1"/>
    </xf>
    <xf numFmtId="0" fontId="20" fillId="2" borderId="0" xfId="0" applyFont="1" applyFill="1" applyAlignment="1" applyProtection="1">
      <alignment vertical="center" wrapText="1"/>
      <protection hidden="1"/>
    </xf>
    <xf numFmtId="0" fontId="11" fillId="2" borderId="5" xfId="0" applyFont="1" applyFill="1" applyBorder="1" applyProtection="1">
      <protection hidden="1"/>
    </xf>
    <xf numFmtId="0" fontId="0" fillId="2" borderId="0" xfId="0" applyFill="1" applyAlignment="1" applyProtection="1">
      <alignment horizontal="left" vertical="center" wrapText="1"/>
      <protection hidden="1"/>
    </xf>
    <xf numFmtId="3" fontId="0" fillId="0" borderId="10" xfId="0" applyNumberFormat="1" applyBorder="1" applyProtection="1">
      <protection hidden="1"/>
    </xf>
    <xf numFmtId="43" fontId="0" fillId="2" borderId="0" xfId="1" applyFont="1" applyFill="1" applyBorder="1" applyAlignment="1" applyProtection="1">
      <alignment horizontal="center" vertical="top" wrapText="1"/>
      <protection hidden="1"/>
    </xf>
    <xf numFmtId="3" fontId="6" fillId="2" borderId="0" xfId="0" applyNumberFormat="1" applyFont="1" applyFill="1" applyProtection="1">
      <protection hidden="1"/>
    </xf>
    <xf numFmtId="0" fontId="0" fillId="2" borderId="12" xfId="0" applyFill="1" applyBorder="1" applyAlignment="1" applyProtection="1">
      <alignment horizontal="left" wrapText="1"/>
      <protection hidden="1"/>
    </xf>
    <xf numFmtId="0" fontId="0" fillId="2" borderId="9" xfId="0" applyFill="1" applyBorder="1" applyAlignment="1" applyProtection="1">
      <alignment horizontal="left" wrapText="1"/>
      <protection hidden="1"/>
    </xf>
    <xf numFmtId="0" fontId="0" fillId="2" borderId="11" xfId="0" applyFill="1" applyBorder="1" applyAlignment="1" applyProtection="1">
      <alignment horizontal="left" wrapText="1"/>
      <protection hidden="1"/>
    </xf>
    <xf numFmtId="9" fontId="11" fillId="2" borderId="0" xfId="2" applyFont="1" applyFill="1" applyAlignment="1" applyProtection="1">
      <alignment horizontal="left"/>
      <protection hidden="1"/>
    </xf>
    <xf numFmtId="9" fontId="0" fillId="2" borderId="0" xfId="2" applyFont="1" applyFill="1" applyAlignment="1" applyProtection="1">
      <alignment horizontal="center"/>
      <protection hidden="1"/>
    </xf>
    <xf numFmtId="0" fontId="20" fillId="2" borderId="5" xfId="0" applyFont="1" applyFill="1" applyBorder="1" applyAlignment="1" applyProtection="1">
      <alignment horizontal="left" vertical="center" wrapText="1"/>
      <protection hidden="1"/>
    </xf>
    <xf numFmtId="3" fontId="6" fillId="8" borderId="10" xfId="0" applyNumberFormat="1" applyFont="1" applyFill="1" applyBorder="1" applyAlignment="1" applyProtection="1">
      <alignment horizontal="right"/>
      <protection hidden="1"/>
    </xf>
    <xf numFmtId="0" fontId="0" fillId="2" borderId="0" xfId="0" applyFill="1" applyAlignment="1" applyProtection="1">
      <alignment horizontal="left" vertical="top"/>
      <protection hidden="1"/>
    </xf>
    <xf numFmtId="3" fontId="6" fillId="2" borderId="10" xfId="0" applyNumberFormat="1" applyFont="1" applyFill="1" applyBorder="1" applyAlignment="1" applyProtection="1">
      <alignment horizontal="left"/>
      <protection hidden="1"/>
    </xf>
    <xf numFmtId="0" fontId="0" fillId="2" borderId="5" xfId="0" applyFill="1" applyBorder="1" applyAlignment="1" applyProtection="1">
      <alignment wrapText="1"/>
      <protection hidden="1"/>
    </xf>
    <xf numFmtId="0" fontId="20" fillId="2" borderId="5" xfId="0" applyFont="1" applyFill="1" applyBorder="1" applyAlignment="1" applyProtection="1">
      <alignment vertical="center"/>
      <protection hidden="1"/>
    </xf>
    <xf numFmtId="0" fontId="24" fillId="8" borderId="10" xfId="0" applyFont="1" applyFill="1" applyBorder="1" applyAlignment="1" applyProtection="1">
      <alignment horizontal="left" wrapText="1"/>
      <protection hidden="1"/>
    </xf>
  </cellXfs>
  <cellStyles count="7">
    <cellStyle name="Comma" xfId="1" builtinId="3"/>
    <cellStyle name="Comma 2" xfId="4" xr:uid="{00000000-0005-0000-0000-000001000000}"/>
    <cellStyle name="Hyperlink" xfId="6" builtinId="8"/>
    <cellStyle name="Normal" xfId="0" builtinId="0"/>
    <cellStyle name="Normal 2" xfId="3" xr:uid="{00000000-0005-0000-0000-000003000000}"/>
    <cellStyle name="Normal 3" xfId="5" xr:uid="{D81B103E-79C7-47BF-B39A-8B8E564082E5}"/>
    <cellStyle name="Percent" xfId="2" builtinId="5"/>
  </cellStyles>
  <dxfs count="0"/>
  <tableStyles count="0" defaultTableStyle="TableStyleMedium2" defaultPivotStyle="PivotStyleLight16"/>
  <colors>
    <mruColors>
      <color rgb="FF25323A"/>
      <color rgb="FFB94F2A"/>
      <color rgb="FF458087"/>
      <color rgb="FF253948"/>
      <color rgb="FF2F5496"/>
      <color rgb="FFB3A992"/>
      <color rgb="FFC0DCE8"/>
      <color rgb="FFCB960B"/>
      <color rgb="FFE4EAEF"/>
      <color rgb="FFD3D4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43294</xdr:colOff>
      <xdr:row>0</xdr:row>
      <xdr:rowOff>160464</xdr:rowOff>
    </xdr:from>
    <xdr:to>
      <xdr:col>1</xdr:col>
      <xdr:colOff>1541815</xdr:colOff>
      <xdr:row>2</xdr:row>
      <xdr:rowOff>242455</xdr:rowOff>
    </xdr:to>
    <xdr:pic>
      <xdr:nvPicPr>
        <xdr:cNvPr id="3" name="Picture 2">
          <a:extLst>
            <a:ext uri="{FF2B5EF4-FFF2-40B4-BE49-F238E27FC236}">
              <a16:creationId xmlns:a16="http://schemas.microsoft.com/office/drawing/2014/main" id="{FCB581CA-5E8C-397F-D1C5-9C75363B534D}"/>
            </a:ext>
          </a:extLst>
        </xdr:cNvPr>
        <xdr:cNvPicPr>
          <a:picLocks noChangeAspect="1"/>
        </xdr:cNvPicPr>
      </xdr:nvPicPr>
      <xdr:blipFill>
        <a:blip xmlns:r="http://schemas.openxmlformats.org/officeDocument/2006/relationships" r:embed="rId1"/>
        <a:stretch>
          <a:fillRect/>
        </a:stretch>
      </xdr:blipFill>
      <xdr:spPr>
        <a:xfrm>
          <a:off x="138544" y="160464"/>
          <a:ext cx="1498521" cy="4110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BDB07-3351-4F5F-94D6-6928CE3A6664}">
  <sheetPr codeName="Sheet1"/>
  <dimension ref="A2:H33"/>
  <sheetViews>
    <sheetView workbookViewId="0">
      <pane xSplit="2" ySplit="2" topLeftCell="C27" activePane="bottomRight" state="frozen"/>
      <selection pane="topRight" activeCell="C1" sqref="C1"/>
      <selection pane="bottomLeft" activeCell="A3" sqref="A3"/>
      <selection pane="bottomRight" activeCell="C58" sqref="C58"/>
    </sheetView>
  </sheetViews>
  <sheetFormatPr defaultColWidth="8.5703125" defaultRowHeight="12.75"/>
  <cols>
    <col min="1" max="1" width="0" style="25" hidden="1" customWidth="1"/>
    <col min="2" max="2" width="17" style="25" customWidth="1"/>
    <col min="3" max="3" width="42.140625" style="25" customWidth="1"/>
    <col min="4" max="4" width="10" style="25" customWidth="1"/>
    <col min="5" max="5" width="13.42578125" style="25" customWidth="1"/>
    <col min="6" max="6" width="60" style="25" customWidth="1"/>
    <col min="7" max="7" width="31" style="25" customWidth="1"/>
    <col min="8" max="16384" width="8.5703125" style="25"/>
  </cols>
  <sheetData>
    <row r="2" spans="1:8">
      <c r="A2" s="22"/>
      <c r="B2" s="26" t="s">
        <v>0</v>
      </c>
      <c r="C2" s="26" t="s">
        <v>1</v>
      </c>
      <c r="D2" s="26" t="s">
        <v>2</v>
      </c>
      <c r="E2" s="26" t="s">
        <v>3</v>
      </c>
      <c r="F2" s="26" t="s">
        <v>4</v>
      </c>
      <c r="G2" s="26" t="s">
        <v>5</v>
      </c>
      <c r="H2" s="27"/>
    </row>
    <row r="3" spans="1:8" ht="178.5">
      <c r="A3" s="22"/>
      <c r="B3" s="25" t="s">
        <v>6</v>
      </c>
      <c r="C3" s="25" t="s">
        <v>7</v>
      </c>
      <c r="D3" s="25" t="s">
        <v>8</v>
      </c>
      <c r="E3" s="25" t="s">
        <v>9</v>
      </c>
      <c r="F3" s="25" t="s">
        <v>10</v>
      </c>
      <c r="G3" s="22"/>
    </row>
    <row r="4" spans="1:8" ht="38.25">
      <c r="B4" s="25" t="s">
        <v>11</v>
      </c>
      <c r="C4" s="25" t="s">
        <v>12</v>
      </c>
      <c r="D4" s="25" t="s">
        <v>13</v>
      </c>
      <c r="E4" s="28" t="s">
        <v>14</v>
      </c>
      <c r="F4" s="25" t="s">
        <v>15</v>
      </c>
    </row>
    <row r="5" spans="1:8" ht="102">
      <c r="B5" s="25" t="s">
        <v>11</v>
      </c>
      <c r="C5" s="25" t="s">
        <v>16</v>
      </c>
      <c r="D5" s="25" t="s">
        <v>17</v>
      </c>
      <c r="E5" s="28" t="s">
        <v>18</v>
      </c>
      <c r="F5" s="25" t="s">
        <v>15</v>
      </c>
    </row>
    <row r="6" spans="1:8" ht="76.5">
      <c r="B6" s="25" t="s">
        <v>11</v>
      </c>
      <c r="C6" s="25" t="s">
        <v>19</v>
      </c>
      <c r="D6" s="25" t="s">
        <v>20</v>
      </c>
      <c r="E6" s="28" t="s">
        <v>21</v>
      </c>
      <c r="F6" s="25" t="s">
        <v>15</v>
      </c>
    </row>
    <row r="7" spans="1:8" ht="102">
      <c r="B7" s="25" t="s">
        <v>11</v>
      </c>
      <c r="C7" s="25" t="s">
        <v>22</v>
      </c>
      <c r="D7" s="25" t="s">
        <v>17</v>
      </c>
      <c r="E7" s="28" t="s">
        <v>18</v>
      </c>
      <c r="F7" s="25" t="s">
        <v>15</v>
      </c>
    </row>
    <row r="8" spans="1:8" ht="63.75">
      <c r="B8" s="25" t="s">
        <v>11</v>
      </c>
      <c r="C8" s="25" t="s">
        <v>23</v>
      </c>
      <c r="D8" s="25" t="s">
        <v>17</v>
      </c>
      <c r="E8" s="28" t="s">
        <v>18</v>
      </c>
      <c r="F8" s="25" t="s">
        <v>15</v>
      </c>
    </row>
    <row r="9" spans="1:8" ht="38.25">
      <c r="B9" s="25" t="s">
        <v>24</v>
      </c>
      <c r="C9" s="25" t="s">
        <v>25</v>
      </c>
      <c r="D9" s="25" t="s">
        <v>17</v>
      </c>
      <c r="E9" s="28" t="s">
        <v>26</v>
      </c>
      <c r="F9" s="25" t="s">
        <v>27</v>
      </c>
    </row>
    <row r="10" spans="1:8" ht="51">
      <c r="B10" s="25" t="s">
        <v>24</v>
      </c>
      <c r="C10" s="25" t="s">
        <v>28</v>
      </c>
      <c r="D10" s="25" t="s">
        <v>17</v>
      </c>
      <c r="E10" s="28" t="s">
        <v>26</v>
      </c>
      <c r="F10" s="25" t="s">
        <v>29</v>
      </c>
      <c r="G10" s="25" t="s">
        <v>30</v>
      </c>
    </row>
    <row r="11" spans="1:8" ht="89.25">
      <c r="B11" s="25" t="s">
        <v>24</v>
      </c>
      <c r="C11" s="25" t="s">
        <v>31</v>
      </c>
      <c r="D11" s="25" t="s">
        <v>17</v>
      </c>
      <c r="E11" s="28" t="s">
        <v>18</v>
      </c>
      <c r="F11" s="25" t="s">
        <v>15</v>
      </c>
    </row>
    <row r="12" spans="1:8" ht="63.75">
      <c r="B12" s="25" t="s">
        <v>32</v>
      </c>
      <c r="C12" s="25" t="s">
        <v>33</v>
      </c>
      <c r="D12" s="25" t="s">
        <v>17</v>
      </c>
      <c r="E12" s="28" t="s">
        <v>34</v>
      </c>
      <c r="F12" s="25" t="s">
        <v>15</v>
      </c>
    </row>
    <row r="13" spans="1:8" ht="51">
      <c r="B13" s="25" t="s">
        <v>32</v>
      </c>
      <c r="C13" s="25" t="s">
        <v>35</v>
      </c>
      <c r="D13" s="25" t="s">
        <v>17</v>
      </c>
      <c r="E13" s="28" t="s">
        <v>36</v>
      </c>
      <c r="F13" s="25" t="s">
        <v>15</v>
      </c>
    </row>
    <row r="14" spans="1:8" ht="63.75">
      <c r="B14" s="25" t="s">
        <v>32</v>
      </c>
      <c r="C14" s="25" t="s">
        <v>37</v>
      </c>
      <c r="D14" s="25" t="s">
        <v>17</v>
      </c>
      <c r="E14" s="28" t="s">
        <v>36</v>
      </c>
      <c r="F14" s="25" t="s">
        <v>15</v>
      </c>
    </row>
    <row r="15" spans="1:8" ht="38.25">
      <c r="B15" s="25" t="s">
        <v>38</v>
      </c>
      <c r="C15" s="25" t="s">
        <v>39</v>
      </c>
      <c r="D15" s="25" t="s">
        <v>13</v>
      </c>
      <c r="E15" s="28" t="s">
        <v>14</v>
      </c>
      <c r="F15" s="25" t="s">
        <v>15</v>
      </c>
    </row>
    <row r="16" spans="1:8" ht="63.75">
      <c r="B16" s="25" t="s">
        <v>38</v>
      </c>
      <c r="C16" s="25" t="s">
        <v>40</v>
      </c>
      <c r="D16" s="25" t="s">
        <v>13</v>
      </c>
      <c r="E16" s="28" t="s">
        <v>14</v>
      </c>
      <c r="F16" s="25" t="s">
        <v>15</v>
      </c>
    </row>
    <row r="17" spans="2:7" ht="140.25">
      <c r="B17" s="25" t="s">
        <v>38</v>
      </c>
      <c r="C17" s="25" t="s">
        <v>41</v>
      </c>
      <c r="D17" s="25" t="s">
        <v>13</v>
      </c>
      <c r="E17" s="28" t="s">
        <v>14</v>
      </c>
      <c r="F17" s="25" t="s">
        <v>15</v>
      </c>
    </row>
    <row r="18" spans="2:7" ht="38.25">
      <c r="B18" s="25" t="s">
        <v>38</v>
      </c>
      <c r="C18" s="25" t="s">
        <v>42</v>
      </c>
      <c r="D18" s="25" t="s">
        <v>13</v>
      </c>
      <c r="E18" s="28" t="s">
        <v>14</v>
      </c>
      <c r="F18" s="25" t="s">
        <v>15</v>
      </c>
    </row>
    <row r="19" spans="2:7" ht="38.25">
      <c r="B19" s="25" t="s">
        <v>38</v>
      </c>
      <c r="C19" s="25" t="s">
        <v>43</v>
      </c>
      <c r="D19" s="25" t="s">
        <v>13</v>
      </c>
      <c r="E19" s="28" t="s">
        <v>14</v>
      </c>
      <c r="F19" s="25" t="s">
        <v>15</v>
      </c>
    </row>
    <row r="20" spans="2:7" ht="38.25">
      <c r="B20" s="25" t="s">
        <v>38</v>
      </c>
      <c r="C20" s="25" t="s">
        <v>44</v>
      </c>
      <c r="D20" s="25" t="s">
        <v>13</v>
      </c>
      <c r="E20" s="28" t="s">
        <v>14</v>
      </c>
      <c r="F20" s="25" t="s">
        <v>15</v>
      </c>
    </row>
    <row r="21" spans="2:7" ht="51">
      <c r="B21" s="25" t="s">
        <v>45</v>
      </c>
      <c r="C21" s="25" t="s">
        <v>46</v>
      </c>
      <c r="D21" s="25" t="s">
        <v>47</v>
      </c>
      <c r="E21" s="25" t="s">
        <v>48</v>
      </c>
    </row>
    <row r="22" spans="2:7" ht="127.5">
      <c r="B22" s="25" t="s">
        <v>45</v>
      </c>
      <c r="C22" s="25" t="s">
        <v>49</v>
      </c>
      <c r="D22" s="25" t="s">
        <v>47</v>
      </c>
      <c r="E22" s="25" t="s">
        <v>48</v>
      </c>
      <c r="F22" s="25" t="s">
        <v>50</v>
      </c>
    </row>
    <row r="23" spans="2:7" ht="242.25">
      <c r="B23" s="25" t="s">
        <v>45</v>
      </c>
      <c r="C23" s="25" t="s">
        <v>51</v>
      </c>
      <c r="D23" s="25" t="s">
        <v>47</v>
      </c>
      <c r="E23" s="25" t="s">
        <v>48</v>
      </c>
      <c r="F23" s="25" t="s">
        <v>52</v>
      </c>
    </row>
    <row r="24" spans="2:7" ht="191.25">
      <c r="B24" s="25" t="s">
        <v>45</v>
      </c>
      <c r="C24" s="25" t="s">
        <v>53</v>
      </c>
      <c r="D24" s="25" t="s">
        <v>47</v>
      </c>
      <c r="E24" s="25" t="s">
        <v>48</v>
      </c>
      <c r="F24" s="25" t="s">
        <v>54</v>
      </c>
    </row>
    <row r="25" spans="2:7" ht="153">
      <c r="B25" s="25" t="s">
        <v>45</v>
      </c>
      <c r="C25" s="25" t="s">
        <v>55</v>
      </c>
      <c r="D25" s="25" t="s">
        <v>47</v>
      </c>
      <c r="E25" s="25" t="s">
        <v>48</v>
      </c>
      <c r="F25" s="25" t="s">
        <v>56</v>
      </c>
    </row>
    <row r="26" spans="2:7" ht="89.25">
      <c r="B26" s="25" t="s">
        <v>45</v>
      </c>
      <c r="C26" s="25" t="s">
        <v>57</v>
      </c>
      <c r="D26" s="25" t="s">
        <v>47</v>
      </c>
      <c r="E26" s="25" t="s">
        <v>48</v>
      </c>
      <c r="F26" s="25" t="s">
        <v>58</v>
      </c>
    </row>
    <row r="27" spans="2:7" ht="76.5">
      <c r="B27" s="25" t="s">
        <v>45</v>
      </c>
      <c r="C27" s="25" t="s">
        <v>59</v>
      </c>
      <c r="D27" s="25" t="s">
        <v>47</v>
      </c>
      <c r="E27" s="25" t="s">
        <v>48</v>
      </c>
      <c r="F27" s="25" t="s">
        <v>60</v>
      </c>
    </row>
    <row r="28" spans="2:7" ht="25.5">
      <c r="B28" s="25" t="s">
        <v>45</v>
      </c>
      <c r="C28" s="25" t="s">
        <v>61</v>
      </c>
      <c r="D28" s="25" t="s">
        <v>47</v>
      </c>
      <c r="E28" s="25" t="s">
        <v>48</v>
      </c>
      <c r="F28" s="25" t="s">
        <v>62</v>
      </c>
    </row>
    <row r="29" spans="2:7" ht="127.5">
      <c r="B29" s="25" t="s">
        <v>63</v>
      </c>
      <c r="C29" s="25" t="s">
        <v>64</v>
      </c>
      <c r="D29" s="25" t="s">
        <v>65</v>
      </c>
      <c r="E29" s="28" t="s">
        <v>66</v>
      </c>
      <c r="F29" s="25" t="s">
        <v>67</v>
      </c>
    </row>
    <row r="30" spans="2:7" ht="33" customHeight="1">
      <c r="B30" s="25" t="s">
        <v>45</v>
      </c>
      <c r="C30" s="25" t="s">
        <v>68</v>
      </c>
      <c r="D30" s="25" t="s">
        <v>69</v>
      </c>
      <c r="E30" s="25" t="s">
        <v>70</v>
      </c>
      <c r="F30" s="25" t="s">
        <v>71</v>
      </c>
      <c r="G30" s="25" t="s">
        <v>72</v>
      </c>
    </row>
    <row r="31" spans="2:7" ht="25.5">
      <c r="B31" s="25" t="s">
        <v>73</v>
      </c>
      <c r="C31" s="25" t="s">
        <v>68</v>
      </c>
      <c r="D31" s="25" t="s">
        <v>74</v>
      </c>
      <c r="E31" s="25" t="s">
        <v>70</v>
      </c>
      <c r="F31" s="25" t="s">
        <v>75</v>
      </c>
      <c r="G31" s="25" t="s">
        <v>72</v>
      </c>
    </row>
    <row r="32" spans="2:7" ht="25.5">
      <c r="B32" s="25" t="s">
        <v>76</v>
      </c>
      <c r="C32" s="25" t="s">
        <v>68</v>
      </c>
      <c r="D32" s="25" t="s">
        <v>17</v>
      </c>
      <c r="E32" s="25" t="s">
        <v>70</v>
      </c>
      <c r="F32" s="25" t="s">
        <v>77</v>
      </c>
      <c r="G32" s="25" t="s">
        <v>72</v>
      </c>
    </row>
    <row r="33" spans="2:7" ht="25.5">
      <c r="B33" s="25" t="s">
        <v>38</v>
      </c>
      <c r="C33" s="25" t="s">
        <v>68</v>
      </c>
      <c r="D33" s="25" t="s">
        <v>20</v>
      </c>
      <c r="E33" s="25" t="s">
        <v>70</v>
      </c>
      <c r="F33" s="25" t="s">
        <v>77</v>
      </c>
      <c r="G33" s="25" t="s">
        <v>72</v>
      </c>
    </row>
  </sheetData>
  <autoFilter ref="A2:H2" xr:uid="{FAFBDB07-3351-4F5F-94D6-6928CE3A666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663C-2E0F-4EBA-B8DA-851CF8F303EF}">
  <sheetPr codeName="Sheet2">
    <tabColor rgb="FFB94F2A"/>
  </sheetPr>
  <dimension ref="A1:DA774"/>
  <sheetViews>
    <sheetView tabSelected="1" zoomScale="110" zoomScaleNormal="110" workbookViewId="0">
      <pane xSplit="2" ySplit="10" topLeftCell="C26" activePane="bottomRight" state="frozen"/>
      <selection activeCell="H21" sqref="H21"/>
      <selection pane="topRight" activeCell="H21" sqref="H21"/>
      <selection pane="bottomLeft" activeCell="H21" sqref="H21"/>
      <selection pane="bottomRight" activeCell="B35" sqref="B35"/>
    </sheetView>
  </sheetViews>
  <sheetFormatPr defaultColWidth="8.85546875" defaultRowHeight="12.75"/>
  <cols>
    <col min="1" max="1" width="1.42578125" style="29" customWidth="1"/>
    <col min="2" max="2" width="57.42578125" style="38" customWidth="1"/>
    <col min="3" max="3" width="20.5703125" style="37" customWidth="1"/>
    <col min="4" max="4" width="25.5703125" style="37" customWidth="1"/>
    <col min="5" max="5" width="8.85546875" style="29"/>
  </cols>
  <sheetData>
    <row r="1" spans="1:105" s="29" customFormat="1">
      <c r="B1" s="30"/>
      <c r="C1" s="31"/>
      <c r="D1" s="31"/>
    </row>
    <row r="2" spans="1:105" s="29" customFormat="1">
      <c r="B2" s="30"/>
      <c r="C2" s="31"/>
      <c r="D2" s="31"/>
    </row>
    <row r="3" spans="1:105" s="29" customFormat="1" ht="24" customHeight="1">
      <c r="B3" s="30"/>
      <c r="C3" s="31"/>
      <c r="D3" s="31"/>
    </row>
    <row r="4" spans="1:105" s="29" customFormat="1" ht="23.25">
      <c r="B4" s="62" t="s">
        <v>78</v>
      </c>
      <c r="C4" s="62"/>
      <c r="D4" s="62"/>
    </row>
    <row r="5" spans="1:105" s="29" customFormat="1">
      <c r="B5" s="30"/>
      <c r="C5" s="31"/>
      <c r="D5" s="31"/>
    </row>
    <row r="6" spans="1:105" ht="34.5" customHeight="1">
      <c r="B6" s="64" t="s">
        <v>536</v>
      </c>
      <c r="C6" s="64"/>
      <c r="D6" s="64"/>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row>
    <row r="7" spans="1:105" ht="47.25" customHeight="1">
      <c r="B7" s="64"/>
      <c r="C7" s="64"/>
      <c r="D7" s="64"/>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row>
    <row r="8" spans="1:105" ht="17.100000000000001" customHeight="1">
      <c r="B8" s="35" t="s">
        <v>79</v>
      </c>
      <c r="C8" s="31"/>
      <c r="D8" s="31"/>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row>
    <row r="9" spans="1:105" ht="9" customHeight="1">
      <c r="B9" s="30"/>
      <c r="C9" s="31"/>
      <c r="D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row>
    <row r="10" spans="1:105" s="33" customFormat="1" ht="18" customHeight="1">
      <c r="A10" s="32"/>
      <c r="B10" s="36" t="s">
        <v>80</v>
      </c>
      <c r="C10" s="36" t="s">
        <v>81</v>
      </c>
      <c r="D10" s="36" t="s">
        <v>82</v>
      </c>
      <c r="E10" s="32"/>
      <c r="F10" s="32"/>
      <c r="G10" s="32"/>
      <c r="H10" s="66"/>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row>
    <row r="11" spans="1:105" s="33" customFormat="1" ht="18" customHeight="1">
      <c r="A11" s="32"/>
      <c r="B11" s="40" t="s">
        <v>83</v>
      </c>
      <c r="C11" s="40"/>
      <c r="D11" s="40"/>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row>
    <row r="12" spans="1:105" s="33" customFormat="1" ht="18" customHeight="1">
      <c r="A12" s="32"/>
      <c r="B12" s="52" t="s">
        <v>84</v>
      </c>
      <c r="C12" s="41" t="s">
        <v>85</v>
      </c>
      <c r="D12" s="4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row>
    <row r="13" spans="1:105" s="33" customFormat="1" ht="18" customHeight="1">
      <c r="A13" s="32"/>
      <c r="B13" s="52" t="s">
        <v>86</v>
      </c>
      <c r="C13" s="57" t="s">
        <v>87</v>
      </c>
      <c r="D13" s="4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row>
    <row r="14" spans="1:105" s="33" customFormat="1" ht="18" customHeight="1">
      <c r="A14" s="32"/>
      <c r="B14" s="52" t="s">
        <v>88</v>
      </c>
      <c r="C14" s="57"/>
      <c r="D14" s="4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row>
    <row r="15" spans="1:105" s="33" customFormat="1" ht="18" customHeight="1">
      <c r="A15" s="32"/>
      <c r="B15" s="52" t="s">
        <v>89</v>
      </c>
      <c r="C15" s="46" t="s">
        <v>90</v>
      </c>
      <c r="D15" s="4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row>
    <row r="16" spans="1:105" s="33" customFormat="1" ht="18" customHeight="1">
      <c r="A16" s="32"/>
      <c r="B16" s="52" t="s">
        <v>91</v>
      </c>
      <c r="C16" s="43" t="s">
        <v>92</v>
      </c>
      <c r="D16" s="44"/>
      <c r="E16" s="32"/>
      <c r="F16" s="31"/>
      <c r="G16" s="53"/>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row>
    <row r="17" spans="1:105" s="33" customFormat="1" ht="18" customHeight="1">
      <c r="A17" s="32"/>
      <c r="B17" s="63" t="s">
        <v>93</v>
      </c>
      <c r="C17" s="63"/>
      <c r="D17" s="63"/>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row>
    <row r="18" spans="1:105" s="33" customFormat="1" ht="18" customHeight="1">
      <c r="A18" s="32"/>
      <c r="B18" s="49" t="s">
        <v>94</v>
      </c>
      <c r="C18" s="45" t="s">
        <v>95</v>
      </c>
      <c r="D18" s="44"/>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row>
    <row r="19" spans="1:105" s="33" customFormat="1" ht="18" customHeight="1">
      <c r="A19" s="32"/>
      <c r="B19" s="49" t="s">
        <v>96</v>
      </c>
      <c r="C19" s="45" t="s">
        <v>95</v>
      </c>
      <c r="D19" s="44"/>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row>
    <row r="20" spans="1:105" s="33" customFormat="1" ht="18" customHeight="1">
      <c r="A20" s="32"/>
      <c r="B20" s="49" t="s">
        <v>97</v>
      </c>
      <c r="C20" s="45" t="s">
        <v>98</v>
      </c>
      <c r="D20" s="44"/>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row>
    <row r="21" spans="1:105" s="33" customFormat="1" ht="18" customHeight="1">
      <c r="A21" s="39"/>
      <c r="B21" s="51" t="s">
        <v>99</v>
      </c>
      <c r="C21" s="45"/>
      <c r="D21" s="44"/>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row>
    <row r="22" spans="1:105" s="33" customFormat="1" ht="18" customHeight="1">
      <c r="A22" s="32"/>
      <c r="B22" s="49" t="s">
        <v>100</v>
      </c>
      <c r="C22" s="43" t="s">
        <v>101</v>
      </c>
      <c r="D22" s="44"/>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row>
    <row r="23" spans="1:105" s="33" customFormat="1" ht="18" customHeight="1">
      <c r="A23" s="32"/>
      <c r="B23" s="49" t="s">
        <v>102</v>
      </c>
      <c r="C23" s="45"/>
      <c r="D23" s="42" t="s">
        <v>103</v>
      </c>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row>
    <row r="24" spans="1:105" s="33" customFormat="1" ht="18" customHeight="1">
      <c r="A24" s="32"/>
      <c r="B24" s="40" t="s">
        <v>104</v>
      </c>
      <c r="C24" s="40"/>
      <c r="D24" s="40"/>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row>
    <row r="25" spans="1:105" s="33" customFormat="1" ht="18" customHeight="1">
      <c r="A25" s="32"/>
      <c r="B25" s="49" t="s">
        <v>105</v>
      </c>
      <c r="C25" s="45" t="s">
        <v>106</v>
      </c>
      <c r="D25" s="43" t="s">
        <v>107</v>
      </c>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row>
    <row r="26" spans="1:105" s="33" customFormat="1" ht="18" customHeight="1">
      <c r="A26" s="32"/>
      <c r="B26" s="63" t="s">
        <v>108</v>
      </c>
      <c r="C26" s="63"/>
      <c r="D26" s="63"/>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row>
    <row r="27" spans="1:105" s="33" customFormat="1" ht="18" customHeight="1">
      <c r="A27" s="32"/>
      <c r="B27" s="50" t="s">
        <v>109</v>
      </c>
      <c r="C27" s="45" t="s">
        <v>110</v>
      </c>
      <c r="D27" s="44"/>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row>
    <row r="28" spans="1:105" s="33" customFormat="1" ht="18" customHeight="1">
      <c r="A28" s="32"/>
      <c r="B28" s="50" t="s">
        <v>111</v>
      </c>
      <c r="C28" s="45" t="s">
        <v>112</v>
      </c>
      <c r="D28" s="43" t="s">
        <v>113</v>
      </c>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row>
    <row r="29" spans="1:105" s="33" customFormat="1" ht="29.25" customHeight="1">
      <c r="A29" s="32"/>
      <c r="B29" s="49" t="s">
        <v>114</v>
      </c>
      <c r="C29" s="45" t="s">
        <v>110</v>
      </c>
      <c r="D29" s="44"/>
      <c r="E29" s="32"/>
      <c r="F29" s="65"/>
      <c r="G29" s="65"/>
      <c r="H29" s="65"/>
      <c r="I29" s="65"/>
      <c r="J29" s="65"/>
      <c r="K29" s="65"/>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row>
    <row r="30" spans="1:105" s="33" customFormat="1" ht="29.25" customHeight="1">
      <c r="A30" s="32"/>
      <c r="B30" s="49" t="s">
        <v>115</v>
      </c>
      <c r="C30" s="45" t="s">
        <v>116</v>
      </c>
      <c r="D30" s="44"/>
      <c r="E30" s="32"/>
      <c r="F30" s="54"/>
      <c r="G30" s="54"/>
      <c r="H30" s="54"/>
      <c r="I30" s="54"/>
      <c r="J30" s="54"/>
      <c r="K30" s="54"/>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row>
    <row r="31" spans="1:105" s="33" customFormat="1" ht="29.25" customHeight="1">
      <c r="A31" s="32"/>
      <c r="B31" s="49" t="s">
        <v>117</v>
      </c>
      <c r="C31" s="47" t="s">
        <v>118</v>
      </c>
      <c r="D31" s="47" t="s">
        <v>119</v>
      </c>
      <c r="E31" s="32"/>
      <c r="F31" s="54"/>
      <c r="G31" s="54"/>
      <c r="H31" s="54"/>
      <c r="I31" s="54"/>
      <c r="J31" s="54"/>
      <c r="K31" s="54"/>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c r="CL31" s="32"/>
      <c r="CM31" s="32"/>
      <c r="CN31" s="32"/>
      <c r="CO31" s="32"/>
      <c r="CP31" s="32"/>
      <c r="CQ31" s="32"/>
      <c r="CR31" s="32"/>
      <c r="CS31" s="32"/>
      <c r="CT31" s="32"/>
      <c r="CU31" s="32"/>
      <c r="CV31" s="32"/>
      <c r="CW31" s="32"/>
      <c r="CX31" s="32"/>
      <c r="CY31" s="32"/>
      <c r="CZ31" s="32"/>
      <c r="DA31" s="32"/>
    </row>
    <row r="32" spans="1:105" s="33" customFormat="1" ht="18" customHeight="1">
      <c r="A32" s="32"/>
      <c r="B32" s="49" t="s">
        <v>120</v>
      </c>
      <c r="C32" s="45" t="s">
        <v>121</v>
      </c>
      <c r="D32" s="44"/>
      <c r="E32" s="32"/>
      <c r="F32" s="60"/>
      <c r="G32" s="60"/>
      <c r="H32" s="60"/>
      <c r="I32" s="60"/>
      <c r="J32" s="60"/>
      <c r="K32" s="60"/>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c r="CQ32" s="32"/>
      <c r="CR32" s="32"/>
      <c r="CS32" s="32"/>
      <c r="CT32" s="32"/>
      <c r="CU32" s="32"/>
      <c r="CV32" s="32"/>
      <c r="CW32" s="32"/>
      <c r="CX32" s="32"/>
      <c r="CY32" s="32"/>
      <c r="CZ32" s="32"/>
      <c r="DA32" s="32"/>
    </row>
    <row r="33" spans="1:105" s="33" customFormat="1" ht="18" customHeight="1">
      <c r="A33" s="32"/>
      <c r="B33" s="49" t="s">
        <v>122</v>
      </c>
      <c r="C33" s="45" t="s">
        <v>123</v>
      </c>
      <c r="D33" s="44"/>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c r="BR33" s="32"/>
      <c r="BS33" s="32"/>
      <c r="BT33" s="32"/>
      <c r="BU33" s="32"/>
      <c r="BV33" s="32"/>
      <c r="BW33" s="32"/>
      <c r="BX33" s="32"/>
      <c r="BY33" s="32"/>
      <c r="BZ33" s="32"/>
      <c r="CA33" s="32"/>
      <c r="CB33" s="32"/>
      <c r="CC33" s="32"/>
      <c r="CD33" s="32"/>
      <c r="CE33" s="32"/>
      <c r="CF33" s="32"/>
      <c r="CG33" s="32"/>
      <c r="CH33" s="32"/>
      <c r="CI33" s="32"/>
      <c r="CJ33" s="32"/>
      <c r="CK33" s="32"/>
      <c r="CL33" s="32"/>
      <c r="CM33" s="32"/>
      <c r="CN33" s="32"/>
      <c r="CO33" s="32"/>
      <c r="CP33" s="32"/>
      <c r="CQ33" s="32"/>
      <c r="CR33" s="32"/>
      <c r="CS33" s="32"/>
      <c r="CT33" s="32"/>
      <c r="CU33" s="32"/>
      <c r="CV33" s="32"/>
      <c r="CW33" s="32"/>
      <c r="CX33" s="32"/>
      <c r="CY33" s="32"/>
      <c r="CZ33" s="32"/>
      <c r="DA33" s="32"/>
    </row>
    <row r="34" spans="1:105" s="33" customFormat="1" ht="18" customHeight="1">
      <c r="A34" s="32"/>
      <c r="B34" s="49" t="s">
        <v>124</v>
      </c>
      <c r="C34" s="45" t="s">
        <v>125</v>
      </c>
      <c r="D34" s="44"/>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row>
    <row r="35" spans="1:105" s="33" customFormat="1" ht="18" customHeight="1">
      <c r="A35" s="32"/>
      <c r="B35" s="49" t="s">
        <v>126</v>
      </c>
      <c r="C35" s="45" t="s">
        <v>127</v>
      </c>
      <c r="D35" s="44"/>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row>
    <row r="36" spans="1:105" s="33" customFormat="1" ht="18" customHeight="1">
      <c r="A36" s="32"/>
      <c r="B36" s="49" t="s">
        <v>128</v>
      </c>
      <c r="C36" s="45" t="s">
        <v>129</v>
      </c>
      <c r="D36" s="44"/>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row>
    <row r="37" spans="1:105" s="33" customFormat="1" ht="29.25" customHeight="1">
      <c r="A37" s="32"/>
      <c r="B37" s="49" t="s">
        <v>130</v>
      </c>
      <c r="C37" s="45" t="s">
        <v>131</v>
      </c>
      <c r="D37" s="44"/>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row>
    <row r="38" spans="1:105" s="33" customFormat="1" ht="27.75" customHeight="1">
      <c r="A38" s="32"/>
      <c r="B38" s="49" t="s">
        <v>132</v>
      </c>
      <c r="C38" s="45" t="s">
        <v>133</v>
      </c>
      <c r="D38" s="44"/>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row>
    <row r="39" spans="1:105" s="33" customFormat="1" ht="25.5" customHeight="1">
      <c r="A39" s="32"/>
      <c r="B39" s="49" t="s">
        <v>134</v>
      </c>
      <c r="C39" s="58" t="s">
        <v>135</v>
      </c>
      <c r="D39" s="59"/>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row>
    <row r="40" spans="1:105" s="33" customFormat="1" ht="18" customHeight="1">
      <c r="A40" s="32"/>
      <c r="B40" s="40" t="s">
        <v>136</v>
      </c>
      <c r="C40" s="40"/>
      <c r="D40" s="40"/>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c r="CT40" s="32"/>
      <c r="CU40" s="32"/>
      <c r="CV40" s="32"/>
      <c r="CW40" s="32"/>
      <c r="CX40" s="32"/>
      <c r="CY40" s="32"/>
      <c r="CZ40" s="32"/>
      <c r="DA40" s="32"/>
    </row>
    <row r="41" spans="1:105" s="33" customFormat="1" ht="18" customHeight="1">
      <c r="A41" s="32"/>
      <c r="B41" s="49" t="s">
        <v>137</v>
      </c>
      <c r="C41" s="43" t="s">
        <v>138</v>
      </c>
      <c r="D41" s="43" t="s">
        <v>139</v>
      </c>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row>
    <row r="42" spans="1:105" s="33" customFormat="1" ht="18" customHeight="1">
      <c r="A42" s="32"/>
      <c r="B42" s="49" t="s">
        <v>140</v>
      </c>
      <c r="C42" s="43" t="s">
        <v>141</v>
      </c>
      <c r="D42" s="43"/>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2"/>
      <c r="CX42" s="32"/>
      <c r="CY42" s="32"/>
      <c r="CZ42" s="32"/>
      <c r="DA42" s="32"/>
    </row>
    <row r="43" spans="1:105" s="33" customFormat="1" ht="18" customHeight="1">
      <c r="A43" s="32"/>
      <c r="B43" s="49" t="s">
        <v>533</v>
      </c>
      <c r="C43" s="43" t="s">
        <v>142</v>
      </c>
      <c r="D43" s="43" t="s">
        <v>143</v>
      </c>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row>
    <row r="44" spans="1:105" s="33" customFormat="1" ht="18" customHeight="1">
      <c r="A44" s="32"/>
      <c r="B44" s="49" t="s">
        <v>534</v>
      </c>
      <c r="C44" s="43" t="s">
        <v>144</v>
      </c>
      <c r="D44" s="43"/>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row>
    <row r="45" spans="1:105" s="33" customFormat="1" ht="18" customHeight="1">
      <c r="A45" s="32"/>
      <c r="B45" s="49" t="s">
        <v>145</v>
      </c>
      <c r="C45" s="55"/>
      <c r="D45" s="55"/>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c r="CT45" s="32"/>
      <c r="CU45" s="32"/>
      <c r="CV45" s="32"/>
      <c r="CW45" s="32"/>
      <c r="CX45" s="32"/>
      <c r="CY45" s="32"/>
      <c r="CZ45" s="32"/>
      <c r="DA45" s="32"/>
    </row>
    <row r="46" spans="1:105" s="33" customFormat="1" ht="18" customHeight="1">
      <c r="A46" s="32"/>
      <c r="B46" s="49" t="s">
        <v>146</v>
      </c>
      <c r="C46" s="55" t="s">
        <v>147</v>
      </c>
      <c r="D46" s="55" t="s">
        <v>148</v>
      </c>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row>
    <row r="47" spans="1:105" s="33" customFormat="1" ht="18" customHeight="1">
      <c r="A47" s="32"/>
      <c r="B47" s="40" t="s">
        <v>149</v>
      </c>
      <c r="C47" s="40"/>
      <c r="D47" s="40"/>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c r="CT47" s="32"/>
      <c r="CU47" s="32"/>
      <c r="CV47" s="32"/>
      <c r="CW47" s="32"/>
      <c r="CX47" s="32"/>
      <c r="CY47" s="32"/>
      <c r="CZ47" s="32"/>
      <c r="DA47" s="32"/>
    </row>
    <row r="48" spans="1:105" s="33" customFormat="1" ht="30.75" customHeight="1">
      <c r="A48" s="32"/>
      <c r="B48" s="49" t="s">
        <v>150</v>
      </c>
      <c r="C48" s="48" t="s">
        <v>151</v>
      </c>
      <c r="D48" s="48" t="s">
        <v>152</v>
      </c>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row>
    <row r="49" spans="1:105" s="33" customFormat="1" ht="32.25" customHeight="1">
      <c r="A49" s="32"/>
      <c r="B49" s="49" t="s">
        <v>153</v>
      </c>
      <c r="C49" s="48" t="s">
        <v>154</v>
      </c>
      <c r="D49" s="48"/>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row>
    <row r="50" spans="1:105" s="33" customFormat="1" ht="18" customHeight="1">
      <c r="A50" s="32"/>
      <c r="B50" s="49" t="s">
        <v>155</v>
      </c>
      <c r="C50" s="48" t="s">
        <v>154</v>
      </c>
      <c r="D50" s="43" t="s">
        <v>152</v>
      </c>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row>
    <row r="51" spans="1:105" s="33" customFormat="1" ht="18" customHeight="1">
      <c r="A51" s="32"/>
      <c r="B51" s="49" t="s">
        <v>156</v>
      </c>
      <c r="C51" s="48" t="s">
        <v>157</v>
      </c>
      <c r="D51" s="44"/>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row>
    <row r="52" spans="1:105" s="33" customFormat="1" ht="18" customHeight="1">
      <c r="A52" s="32"/>
      <c r="B52" s="49" t="s">
        <v>158</v>
      </c>
      <c r="C52" s="48" t="s">
        <v>157</v>
      </c>
      <c r="D52" s="44"/>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row>
    <row r="53" spans="1:105" s="33" customFormat="1" ht="18" customHeight="1">
      <c r="A53" s="32"/>
      <c r="B53" s="49" t="s">
        <v>159</v>
      </c>
      <c r="C53" s="48" t="s">
        <v>160</v>
      </c>
      <c r="D53" s="43" t="s">
        <v>152</v>
      </c>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c r="CQ53" s="32"/>
      <c r="CR53" s="32"/>
      <c r="CS53" s="32"/>
      <c r="CT53" s="32"/>
      <c r="CU53" s="32"/>
      <c r="CV53" s="32"/>
      <c r="CW53" s="32"/>
      <c r="CX53" s="32"/>
      <c r="CY53" s="32"/>
      <c r="CZ53" s="32"/>
      <c r="DA53" s="32"/>
    </row>
    <row r="54" spans="1:105" s="33" customFormat="1" ht="18" customHeight="1">
      <c r="A54" s="32"/>
      <c r="B54" s="49" t="s">
        <v>161</v>
      </c>
      <c r="C54" s="48" t="s">
        <v>157</v>
      </c>
      <c r="D54" s="48" t="s">
        <v>162</v>
      </c>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c r="CQ54" s="32"/>
      <c r="CR54" s="32"/>
      <c r="CS54" s="32"/>
      <c r="CT54" s="32"/>
      <c r="CU54" s="32"/>
      <c r="CV54" s="32"/>
      <c r="CW54" s="32"/>
      <c r="CX54" s="32"/>
      <c r="CY54" s="32"/>
      <c r="CZ54" s="32"/>
      <c r="DA54" s="32"/>
    </row>
    <row r="55" spans="1:105" s="33" customFormat="1" ht="18" customHeight="1">
      <c r="A55" s="32"/>
      <c r="B55" s="40" t="s">
        <v>163</v>
      </c>
      <c r="C55" s="40"/>
      <c r="D55" s="40"/>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row>
    <row r="56" spans="1:105" s="33" customFormat="1" ht="29.25" customHeight="1">
      <c r="A56" s="32"/>
      <c r="B56" s="49" t="s">
        <v>164</v>
      </c>
      <c r="C56" s="45" t="s">
        <v>165</v>
      </c>
      <c r="D56" s="43"/>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32"/>
      <c r="CQ56" s="32"/>
      <c r="CR56" s="32"/>
      <c r="CS56" s="32"/>
      <c r="CT56" s="32"/>
      <c r="CU56" s="32"/>
      <c r="CV56" s="32"/>
      <c r="CW56" s="32"/>
      <c r="CX56" s="32"/>
      <c r="CY56" s="32"/>
      <c r="CZ56" s="32"/>
      <c r="DA56" s="32"/>
    </row>
    <row r="57" spans="1:105" s="33" customFormat="1" ht="18" customHeight="1">
      <c r="A57" s="32"/>
      <c r="B57" s="50" t="s">
        <v>166</v>
      </c>
      <c r="C57" s="45" t="s">
        <v>167</v>
      </c>
      <c r="D57" s="43"/>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c r="CQ57" s="32"/>
      <c r="CR57" s="32"/>
      <c r="CS57" s="32"/>
      <c r="CT57" s="32"/>
      <c r="CU57" s="32"/>
      <c r="CV57" s="32"/>
      <c r="CW57" s="32"/>
      <c r="CX57" s="32"/>
      <c r="CY57" s="32"/>
      <c r="CZ57" s="32"/>
      <c r="DA57" s="32"/>
    </row>
    <row r="58" spans="1:105" s="33" customFormat="1" ht="18" customHeight="1">
      <c r="A58" s="32"/>
      <c r="B58" s="40" t="s">
        <v>168</v>
      </c>
      <c r="C58" s="40"/>
      <c r="D58" s="40"/>
      <c r="E58" s="32"/>
      <c r="F58" s="61"/>
      <c r="G58" s="61"/>
      <c r="H58" s="61"/>
      <c r="I58" s="61"/>
      <c r="J58" s="61"/>
      <c r="K58" s="34"/>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row>
    <row r="59" spans="1:105" s="33" customFormat="1" ht="18" customHeight="1">
      <c r="A59" s="32"/>
      <c r="B59" s="51" t="s">
        <v>169</v>
      </c>
      <c r="C59" s="45" t="s">
        <v>170</v>
      </c>
      <c r="D59" s="44"/>
      <c r="E59" s="32"/>
      <c r="F59" s="61"/>
      <c r="G59" s="61"/>
      <c r="H59" s="61"/>
      <c r="I59" s="61"/>
      <c r="J59" s="61"/>
      <c r="K59" s="34"/>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row>
    <row r="60" spans="1:105" s="33" customFormat="1" ht="18" customHeight="1">
      <c r="A60" s="32"/>
      <c r="B60" s="40" t="s">
        <v>171</v>
      </c>
      <c r="C60" s="40"/>
      <c r="D60" s="40"/>
      <c r="E60" s="32"/>
      <c r="F60" s="61"/>
      <c r="G60" s="61"/>
      <c r="H60" s="61"/>
      <c r="I60" s="61"/>
      <c r="J60" s="61"/>
      <c r="K60" s="56"/>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2"/>
      <c r="CP60" s="32"/>
      <c r="CQ60" s="32"/>
      <c r="CR60" s="32"/>
      <c r="CS60" s="32"/>
      <c r="CT60" s="32"/>
      <c r="CU60" s="32"/>
      <c r="CV60" s="32"/>
      <c r="CW60" s="32"/>
      <c r="CX60" s="32"/>
      <c r="CY60" s="32"/>
      <c r="CZ60" s="32"/>
      <c r="DA60" s="32"/>
    </row>
    <row r="61" spans="1:105" s="33" customFormat="1" ht="18" customHeight="1">
      <c r="A61" s="32"/>
      <c r="B61" s="50" t="s">
        <v>172</v>
      </c>
      <c r="C61" s="43" t="s">
        <v>173</v>
      </c>
      <c r="D61" s="43" t="s">
        <v>174</v>
      </c>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row>
    <row r="62" spans="1:105" s="33" customFormat="1" ht="29.25" customHeight="1">
      <c r="A62" s="32"/>
      <c r="B62" s="50" t="s">
        <v>175</v>
      </c>
      <c r="C62" s="43"/>
      <c r="D62" s="43" t="s">
        <v>176</v>
      </c>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row>
    <row r="63" spans="1:105" s="33" customFormat="1" ht="18" customHeight="1">
      <c r="A63" s="32"/>
      <c r="B63" s="50" t="s">
        <v>177</v>
      </c>
      <c r="C63" s="43" t="s">
        <v>178</v>
      </c>
      <c r="D63" s="43" t="s">
        <v>179</v>
      </c>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c r="CQ63" s="32"/>
      <c r="CR63" s="32"/>
      <c r="CS63" s="32"/>
      <c r="CT63" s="32"/>
      <c r="CU63" s="32"/>
      <c r="CV63" s="32"/>
      <c r="CW63" s="32"/>
      <c r="CX63" s="32"/>
      <c r="CY63" s="32"/>
      <c r="CZ63" s="32"/>
      <c r="DA63" s="32"/>
    </row>
    <row r="64" spans="1:105" s="33" customFormat="1" ht="18" customHeight="1">
      <c r="A64" s="32"/>
      <c r="B64" s="50" t="s">
        <v>180</v>
      </c>
      <c r="C64" s="43" t="s">
        <v>181</v>
      </c>
      <c r="D64" s="43"/>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c r="CQ64" s="32"/>
      <c r="CR64" s="32"/>
      <c r="CS64" s="32"/>
      <c r="CT64" s="32"/>
      <c r="CU64" s="32"/>
      <c r="CV64" s="32"/>
      <c r="CW64" s="32"/>
      <c r="CX64" s="32"/>
      <c r="CY64" s="32"/>
      <c r="CZ64" s="32"/>
      <c r="DA64" s="32"/>
    </row>
    <row r="65" spans="2:105">
      <c r="B65" s="30"/>
      <c r="C65" s="31"/>
      <c r="D65" s="31"/>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row>
    <row r="66" spans="2:105">
      <c r="B66" s="30"/>
      <c r="C66" s="31"/>
      <c r="D66" s="31"/>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row>
    <row r="67" spans="2:105">
      <c r="B67" s="30"/>
      <c r="C67" s="31"/>
      <c r="D67" s="31"/>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row>
    <row r="68" spans="2:105">
      <c r="B68" s="30"/>
      <c r="C68" s="31"/>
      <c r="D68" s="31"/>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row>
    <row r="69" spans="2:105">
      <c r="B69" s="30"/>
      <c r="C69" s="31"/>
      <c r="D69" s="31"/>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row>
    <row r="70" spans="2:105">
      <c r="B70" s="30"/>
      <c r="C70" s="31"/>
      <c r="D70" s="31"/>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row>
    <row r="71" spans="2:105">
      <c r="B71" s="30"/>
      <c r="C71" s="31"/>
      <c r="D71" s="31"/>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row>
    <row r="72" spans="2:105">
      <c r="B72" s="30"/>
      <c r="C72" s="31"/>
      <c r="D72" s="31"/>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row>
    <row r="73" spans="2:105">
      <c r="B73" s="30"/>
      <c r="C73" s="31"/>
      <c r="D73" s="31"/>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c r="CV73" s="29"/>
      <c r="CW73" s="29"/>
      <c r="CX73" s="29"/>
      <c r="CY73" s="29"/>
      <c r="CZ73" s="29"/>
      <c r="DA73" s="29"/>
    </row>
    <row r="74" spans="2:105">
      <c r="B74" s="30"/>
      <c r="C74" s="31"/>
      <c r="D74" s="31"/>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c r="CV74" s="29"/>
      <c r="CW74" s="29"/>
      <c r="CX74" s="29"/>
      <c r="CY74" s="29"/>
      <c r="CZ74" s="29"/>
      <c r="DA74" s="29"/>
    </row>
    <row r="75" spans="2:105">
      <c r="B75" s="30"/>
      <c r="C75" s="31"/>
      <c r="D75" s="31"/>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row>
    <row r="76" spans="2:105">
      <c r="B76" s="30"/>
      <c r="C76" s="31"/>
      <c r="D76" s="31"/>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row>
    <row r="77" spans="2:105">
      <c r="B77" s="30"/>
      <c r="C77" s="31"/>
      <c r="D77" s="31"/>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row>
    <row r="78" spans="2:105">
      <c r="B78" s="30"/>
      <c r="C78" s="31"/>
      <c r="D78" s="31"/>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row>
    <row r="79" spans="2:105">
      <c r="B79" s="30"/>
      <c r="C79" s="31"/>
      <c r="D79" s="31"/>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c r="CV79" s="29"/>
      <c r="CW79" s="29"/>
      <c r="CX79" s="29"/>
      <c r="CY79" s="29"/>
      <c r="CZ79" s="29"/>
      <c r="DA79" s="29"/>
    </row>
    <row r="80" spans="2:105">
      <c r="B80" s="30"/>
      <c r="C80" s="31"/>
      <c r="D80" s="31"/>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row>
    <row r="81" spans="2:105">
      <c r="B81" s="30"/>
      <c r="C81" s="31"/>
      <c r="D81" s="31"/>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row>
    <row r="82" spans="2:105">
      <c r="B82" s="30"/>
      <c r="C82" s="31"/>
      <c r="D82" s="31"/>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row>
    <row r="83" spans="2:105">
      <c r="B83" s="30"/>
      <c r="C83" s="31"/>
      <c r="D83" s="31"/>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c r="CC83" s="29"/>
      <c r="CD83" s="29"/>
      <c r="CE83" s="29"/>
      <c r="CF83" s="29"/>
      <c r="CG83" s="29"/>
      <c r="CH83" s="29"/>
      <c r="CI83" s="29"/>
      <c r="CJ83" s="29"/>
      <c r="CK83" s="29"/>
      <c r="CL83" s="29"/>
      <c r="CM83" s="29"/>
      <c r="CN83" s="29"/>
      <c r="CO83" s="29"/>
      <c r="CP83" s="29"/>
      <c r="CQ83" s="29"/>
      <c r="CR83" s="29"/>
      <c r="CS83" s="29"/>
      <c r="CT83" s="29"/>
      <c r="CU83" s="29"/>
      <c r="CV83" s="29"/>
      <c r="CW83" s="29"/>
      <c r="CX83" s="29"/>
      <c r="CY83" s="29"/>
      <c r="CZ83" s="29"/>
      <c r="DA83" s="29"/>
    </row>
    <row r="84" spans="2:105">
      <c r="B84" s="30"/>
      <c r="C84" s="31"/>
      <c r="D84" s="31"/>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c r="CC84" s="29"/>
      <c r="CD84" s="29"/>
      <c r="CE84" s="29"/>
      <c r="CF84" s="29"/>
      <c r="CG84" s="29"/>
      <c r="CH84" s="29"/>
      <c r="CI84" s="29"/>
      <c r="CJ84" s="29"/>
      <c r="CK84" s="29"/>
      <c r="CL84" s="29"/>
      <c r="CM84" s="29"/>
      <c r="CN84" s="29"/>
      <c r="CO84" s="29"/>
      <c r="CP84" s="29"/>
      <c r="CQ84" s="29"/>
      <c r="CR84" s="29"/>
      <c r="CS84" s="29"/>
      <c r="CT84" s="29"/>
      <c r="CU84" s="29"/>
      <c r="CV84" s="29"/>
      <c r="CW84" s="29"/>
      <c r="CX84" s="29"/>
      <c r="CY84" s="29"/>
      <c r="CZ84" s="29"/>
      <c r="DA84" s="29"/>
    </row>
    <row r="85" spans="2:105">
      <c r="B85" s="30"/>
      <c r="C85" s="31"/>
      <c r="D85" s="31"/>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row>
    <row r="86" spans="2:105">
      <c r="B86" s="30"/>
      <c r="C86" s="31"/>
      <c r="D86" s="31"/>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29"/>
      <c r="CJ86" s="29"/>
      <c r="CK86" s="29"/>
      <c r="CL86" s="29"/>
      <c r="CM86" s="29"/>
      <c r="CN86" s="29"/>
      <c r="CO86" s="29"/>
      <c r="CP86" s="29"/>
      <c r="CQ86" s="29"/>
      <c r="CR86" s="29"/>
      <c r="CS86" s="29"/>
      <c r="CT86" s="29"/>
      <c r="CU86" s="29"/>
      <c r="CV86" s="29"/>
      <c r="CW86" s="29"/>
      <c r="CX86" s="29"/>
      <c r="CY86" s="29"/>
      <c r="CZ86" s="29"/>
      <c r="DA86" s="29"/>
    </row>
    <row r="87" spans="2:105">
      <c r="B87" s="30"/>
      <c r="C87" s="31"/>
      <c r="D87" s="31"/>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row>
    <row r="88" spans="2:105">
      <c r="B88" s="30"/>
      <c r="C88" s="31"/>
      <c r="D88" s="31"/>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row>
    <row r="89" spans="2:105">
      <c r="B89" s="30"/>
      <c r="C89" s="31"/>
      <c r="D89" s="31"/>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row>
    <row r="90" spans="2:105">
      <c r="B90" s="30"/>
      <c r="C90" s="31"/>
      <c r="D90" s="31"/>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row>
    <row r="91" spans="2:105">
      <c r="B91" s="30"/>
      <c r="C91" s="31"/>
      <c r="D91" s="31"/>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row>
    <row r="92" spans="2:105">
      <c r="B92" s="30"/>
      <c r="C92" s="31"/>
      <c r="D92" s="31"/>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row>
    <row r="93" spans="2:105">
      <c r="B93" s="30"/>
      <c r="C93" s="31"/>
      <c r="D93" s="31"/>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row>
    <row r="94" spans="2:105">
      <c r="B94" s="30"/>
      <c r="C94" s="31"/>
      <c r="D94" s="31"/>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row>
    <row r="95" spans="2:105">
      <c r="B95" s="30"/>
      <c r="C95" s="31"/>
      <c r="D95" s="31"/>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29"/>
      <c r="CJ95" s="29"/>
      <c r="CK95" s="29"/>
      <c r="CL95" s="29"/>
      <c r="CM95" s="29"/>
      <c r="CN95" s="29"/>
      <c r="CO95" s="29"/>
      <c r="CP95" s="29"/>
      <c r="CQ95" s="29"/>
      <c r="CR95" s="29"/>
      <c r="CS95" s="29"/>
      <c r="CT95" s="29"/>
      <c r="CU95" s="29"/>
      <c r="CV95" s="29"/>
      <c r="CW95" s="29"/>
      <c r="CX95" s="29"/>
      <c r="CY95" s="29"/>
      <c r="CZ95" s="29"/>
      <c r="DA95" s="29"/>
    </row>
    <row r="96" spans="2:105">
      <c r="B96" s="30"/>
      <c r="C96" s="31"/>
      <c r="D96" s="31"/>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row>
    <row r="97" spans="2:105">
      <c r="B97" s="30"/>
      <c r="C97" s="31"/>
      <c r="D97" s="31"/>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row>
    <row r="98" spans="2:105">
      <c r="B98" s="30"/>
      <c r="C98" s="31"/>
      <c r="D98" s="31"/>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row>
    <row r="99" spans="2:105">
      <c r="B99" s="30"/>
      <c r="C99" s="31"/>
      <c r="D99" s="31"/>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row>
    <row r="100" spans="2:105">
      <c r="B100" s="30"/>
      <c r="C100" s="31"/>
      <c r="D100" s="31"/>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row>
    <row r="101" spans="2:105">
      <c r="B101" s="30"/>
      <c r="C101" s="31"/>
      <c r="D101" s="31"/>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row>
    <row r="102" spans="2:105">
      <c r="B102" s="30"/>
      <c r="C102" s="31"/>
      <c r="D102" s="31"/>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c r="CC102" s="29"/>
      <c r="CD102" s="29"/>
      <c r="CE102" s="29"/>
      <c r="CF102" s="29"/>
      <c r="CG102" s="29"/>
      <c r="CH102" s="29"/>
      <c r="CI102" s="29"/>
      <c r="CJ102" s="29"/>
      <c r="CK102" s="29"/>
      <c r="CL102" s="29"/>
      <c r="CM102" s="29"/>
      <c r="CN102" s="29"/>
      <c r="CO102" s="29"/>
      <c r="CP102" s="29"/>
      <c r="CQ102" s="29"/>
      <c r="CR102" s="29"/>
      <c r="CS102" s="29"/>
      <c r="CT102" s="29"/>
      <c r="CU102" s="29"/>
      <c r="CV102" s="29"/>
      <c r="CW102" s="29"/>
      <c r="CX102" s="29"/>
      <c r="CY102" s="29"/>
      <c r="CZ102" s="29"/>
      <c r="DA102" s="29"/>
    </row>
    <row r="103" spans="2:105">
      <c r="B103" s="30"/>
      <c r="C103" s="31"/>
      <c r="D103" s="31"/>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c r="CC103" s="29"/>
      <c r="CD103" s="29"/>
      <c r="CE103" s="29"/>
      <c r="CF103" s="29"/>
      <c r="CG103" s="29"/>
      <c r="CH103" s="29"/>
      <c r="CI103" s="29"/>
      <c r="CJ103" s="29"/>
      <c r="CK103" s="29"/>
      <c r="CL103" s="29"/>
      <c r="CM103" s="29"/>
      <c r="CN103" s="29"/>
      <c r="CO103" s="29"/>
      <c r="CP103" s="29"/>
      <c r="CQ103" s="29"/>
      <c r="CR103" s="29"/>
      <c r="CS103" s="29"/>
      <c r="CT103" s="29"/>
      <c r="CU103" s="29"/>
      <c r="CV103" s="29"/>
      <c r="CW103" s="29"/>
      <c r="CX103" s="29"/>
      <c r="CY103" s="29"/>
      <c r="CZ103" s="29"/>
      <c r="DA103" s="29"/>
    </row>
    <row r="104" spans="2:105">
      <c r="B104" s="30"/>
      <c r="C104" s="31"/>
      <c r="D104" s="31"/>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c r="CC104" s="29"/>
      <c r="CD104" s="29"/>
      <c r="CE104" s="29"/>
      <c r="CF104" s="29"/>
      <c r="CG104" s="29"/>
      <c r="CH104" s="29"/>
      <c r="CI104" s="29"/>
      <c r="CJ104" s="29"/>
      <c r="CK104" s="29"/>
      <c r="CL104" s="29"/>
      <c r="CM104" s="29"/>
      <c r="CN104" s="29"/>
      <c r="CO104" s="29"/>
      <c r="CP104" s="29"/>
      <c r="CQ104" s="29"/>
      <c r="CR104" s="29"/>
      <c r="CS104" s="29"/>
      <c r="CT104" s="29"/>
      <c r="CU104" s="29"/>
      <c r="CV104" s="29"/>
      <c r="CW104" s="29"/>
      <c r="CX104" s="29"/>
      <c r="CY104" s="29"/>
      <c r="CZ104" s="29"/>
      <c r="DA104" s="29"/>
    </row>
    <row r="105" spans="2:105">
      <c r="B105" s="30"/>
      <c r="C105" s="31"/>
      <c r="D105" s="31"/>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c r="CC105" s="29"/>
      <c r="CD105" s="29"/>
      <c r="CE105" s="29"/>
      <c r="CF105" s="29"/>
      <c r="CG105" s="29"/>
      <c r="CH105" s="29"/>
      <c r="CI105" s="29"/>
      <c r="CJ105" s="29"/>
      <c r="CK105" s="29"/>
      <c r="CL105" s="29"/>
      <c r="CM105" s="29"/>
      <c r="CN105" s="29"/>
      <c r="CO105" s="29"/>
      <c r="CP105" s="29"/>
      <c r="CQ105" s="29"/>
      <c r="CR105" s="29"/>
      <c r="CS105" s="29"/>
      <c r="CT105" s="29"/>
      <c r="CU105" s="29"/>
      <c r="CV105" s="29"/>
      <c r="CW105" s="29"/>
      <c r="CX105" s="29"/>
      <c r="CY105" s="29"/>
      <c r="CZ105" s="29"/>
      <c r="DA105" s="29"/>
    </row>
    <row r="106" spans="2:105">
      <c r="B106" s="30"/>
      <c r="C106" s="31"/>
      <c r="D106" s="31"/>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c r="CC106" s="29"/>
      <c r="CD106" s="29"/>
      <c r="CE106" s="29"/>
      <c r="CF106" s="29"/>
      <c r="CG106" s="29"/>
      <c r="CH106" s="29"/>
      <c r="CI106" s="29"/>
      <c r="CJ106" s="29"/>
      <c r="CK106" s="29"/>
      <c r="CL106" s="29"/>
      <c r="CM106" s="29"/>
      <c r="CN106" s="29"/>
      <c r="CO106" s="29"/>
      <c r="CP106" s="29"/>
      <c r="CQ106" s="29"/>
      <c r="CR106" s="29"/>
      <c r="CS106" s="29"/>
      <c r="CT106" s="29"/>
      <c r="CU106" s="29"/>
      <c r="CV106" s="29"/>
      <c r="CW106" s="29"/>
      <c r="CX106" s="29"/>
      <c r="CY106" s="29"/>
      <c r="CZ106" s="29"/>
      <c r="DA106" s="29"/>
    </row>
    <row r="107" spans="2:105">
      <c r="B107" s="30"/>
      <c r="C107" s="31"/>
      <c r="D107" s="31"/>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c r="CC107" s="29"/>
      <c r="CD107" s="29"/>
      <c r="CE107" s="29"/>
      <c r="CF107" s="29"/>
      <c r="CG107" s="29"/>
      <c r="CH107" s="29"/>
      <c r="CI107" s="29"/>
      <c r="CJ107" s="29"/>
      <c r="CK107" s="29"/>
      <c r="CL107" s="29"/>
      <c r="CM107" s="29"/>
      <c r="CN107" s="29"/>
      <c r="CO107" s="29"/>
      <c r="CP107" s="29"/>
      <c r="CQ107" s="29"/>
      <c r="CR107" s="29"/>
      <c r="CS107" s="29"/>
      <c r="CT107" s="29"/>
      <c r="CU107" s="29"/>
      <c r="CV107" s="29"/>
      <c r="CW107" s="29"/>
      <c r="CX107" s="29"/>
      <c r="CY107" s="29"/>
      <c r="CZ107" s="29"/>
      <c r="DA107" s="29"/>
    </row>
    <row r="108" spans="2:105">
      <c r="B108" s="30"/>
      <c r="C108" s="31"/>
      <c r="D108" s="31"/>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row>
    <row r="109" spans="2:105">
      <c r="B109" s="30"/>
      <c r="C109" s="31"/>
      <c r="D109" s="31"/>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row>
    <row r="110" spans="2:105">
      <c r="B110" s="30"/>
      <c r="C110" s="31"/>
      <c r="D110" s="31"/>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row>
    <row r="111" spans="2:105">
      <c r="B111" s="30"/>
      <c r="C111" s="31"/>
      <c r="D111" s="31"/>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row>
    <row r="112" spans="2:105">
      <c r="B112" s="30"/>
      <c r="C112" s="31"/>
      <c r="D112" s="31"/>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c r="CC112" s="29"/>
      <c r="CD112" s="29"/>
      <c r="CE112" s="29"/>
      <c r="CF112" s="29"/>
      <c r="CG112" s="29"/>
      <c r="CH112" s="29"/>
      <c r="CI112" s="29"/>
      <c r="CJ112" s="29"/>
      <c r="CK112" s="29"/>
      <c r="CL112" s="29"/>
      <c r="CM112" s="29"/>
      <c r="CN112" s="29"/>
      <c r="CO112" s="29"/>
      <c r="CP112" s="29"/>
      <c r="CQ112" s="29"/>
      <c r="CR112" s="29"/>
      <c r="CS112" s="29"/>
      <c r="CT112" s="29"/>
      <c r="CU112" s="29"/>
      <c r="CV112" s="29"/>
      <c r="CW112" s="29"/>
      <c r="CX112" s="29"/>
      <c r="CY112" s="29"/>
      <c r="CZ112" s="29"/>
      <c r="DA112" s="29"/>
    </row>
    <row r="113" spans="2:105">
      <c r="B113" s="30"/>
      <c r="C113" s="31"/>
      <c r="D113" s="31"/>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c r="CM113" s="29"/>
      <c r="CN113" s="29"/>
      <c r="CO113" s="29"/>
      <c r="CP113" s="29"/>
      <c r="CQ113" s="29"/>
      <c r="CR113" s="29"/>
      <c r="CS113" s="29"/>
      <c r="CT113" s="29"/>
      <c r="CU113" s="29"/>
      <c r="CV113" s="29"/>
      <c r="CW113" s="29"/>
      <c r="CX113" s="29"/>
      <c r="CY113" s="29"/>
      <c r="CZ113" s="29"/>
      <c r="DA113" s="29"/>
    </row>
    <row r="114" spans="2:105">
      <c r="B114" s="30"/>
      <c r="C114" s="31"/>
      <c r="D114" s="31"/>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c r="CM114" s="29"/>
      <c r="CN114" s="29"/>
      <c r="CO114" s="29"/>
      <c r="CP114" s="29"/>
      <c r="CQ114" s="29"/>
      <c r="CR114" s="29"/>
      <c r="CS114" s="29"/>
      <c r="CT114" s="29"/>
      <c r="CU114" s="29"/>
      <c r="CV114" s="29"/>
      <c r="CW114" s="29"/>
      <c r="CX114" s="29"/>
      <c r="CY114" s="29"/>
      <c r="CZ114" s="29"/>
      <c r="DA114" s="29"/>
    </row>
    <row r="115" spans="2:105">
      <c r="B115" s="30"/>
      <c r="C115" s="31"/>
      <c r="D115" s="31"/>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c r="CM115" s="29"/>
      <c r="CN115" s="29"/>
      <c r="CO115" s="29"/>
      <c r="CP115" s="29"/>
      <c r="CQ115" s="29"/>
      <c r="CR115" s="29"/>
      <c r="CS115" s="29"/>
      <c r="CT115" s="29"/>
      <c r="CU115" s="29"/>
      <c r="CV115" s="29"/>
      <c r="CW115" s="29"/>
      <c r="CX115" s="29"/>
      <c r="CY115" s="29"/>
      <c r="CZ115" s="29"/>
      <c r="DA115" s="29"/>
    </row>
    <row r="116" spans="2:105">
      <c r="B116" s="30"/>
      <c r="C116" s="31"/>
      <c r="D116" s="31"/>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c r="CM116" s="29"/>
      <c r="CN116" s="29"/>
      <c r="CO116" s="29"/>
      <c r="CP116" s="29"/>
      <c r="CQ116" s="29"/>
      <c r="CR116" s="29"/>
      <c r="CS116" s="29"/>
      <c r="CT116" s="29"/>
      <c r="CU116" s="29"/>
      <c r="CV116" s="29"/>
      <c r="CW116" s="29"/>
      <c r="CX116" s="29"/>
      <c r="CY116" s="29"/>
      <c r="CZ116" s="29"/>
      <c r="DA116" s="29"/>
    </row>
    <row r="117" spans="2:105">
      <c r="B117" s="30"/>
      <c r="C117" s="31"/>
      <c r="D117" s="31"/>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c r="CM117" s="29"/>
      <c r="CN117" s="29"/>
      <c r="CO117" s="29"/>
      <c r="CP117" s="29"/>
      <c r="CQ117" s="29"/>
      <c r="CR117" s="29"/>
      <c r="CS117" s="29"/>
      <c r="CT117" s="29"/>
      <c r="CU117" s="29"/>
      <c r="CV117" s="29"/>
      <c r="CW117" s="29"/>
      <c r="CX117" s="29"/>
      <c r="CY117" s="29"/>
      <c r="CZ117" s="29"/>
      <c r="DA117" s="29"/>
    </row>
    <row r="118" spans="2:105">
      <c r="B118" s="30"/>
      <c r="C118" s="31"/>
      <c r="D118" s="31"/>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row>
    <row r="119" spans="2:105">
      <c r="B119" s="30"/>
      <c r="C119" s="31"/>
      <c r="D119" s="31"/>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c r="CM119" s="29"/>
      <c r="CN119" s="29"/>
      <c r="CO119" s="29"/>
      <c r="CP119" s="29"/>
      <c r="CQ119" s="29"/>
      <c r="CR119" s="29"/>
      <c r="CS119" s="29"/>
      <c r="CT119" s="29"/>
      <c r="CU119" s="29"/>
      <c r="CV119" s="29"/>
      <c r="CW119" s="29"/>
      <c r="CX119" s="29"/>
      <c r="CY119" s="29"/>
      <c r="CZ119" s="29"/>
      <c r="DA119" s="29"/>
    </row>
    <row r="120" spans="2:105">
      <c r="B120" s="30"/>
      <c r="C120" s="31"/>
      <c r="D120" s="31"/>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c r="CM120" s="29"/>
      <c r="CN120" s="29"/>
      <c r="CO120" s="29"/>
      <c r="CP120" s="29"/>
      <c r="CQ120" s="29"/>
      <c r="CR120" s="29"/>
      <c r="CS120" s="29"/>
      <c r="CT120" s="29"/>
      <c r="CU120" s="29"/>
      <c r="CV120" s="29"/>
      <c r="CW120" s="29"/>
      <c r="CX120" s="29"/>
      <c r="CY120" s="29"/>
      <c r="CZ120" s="29"/>
      <c r="DA120" s="29"/>
    </row>
    <row r="121" spans="2:105">
      <c r="B121" s="30"/>
      <c r="C121" s="31"/>
      <c r="D121" s="31"/>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CM121" s="29"/>
      <c r="CN121" s="29"/>
      <c r="CO121" s="29"/>
      <c r="CP121" s="29"/>
      <c r="CQ121" s="29"/>
      <c r="CR121" s="29"/>
      <c r="CS121" s="29"/>
      <c r="CT121" s="29"/>
      <c r="CU121" s="29"/>
      <c r="CV121" s="29"/>
      <c r="CW121" s="29"/>
      <c r="CX121" s="29"/>
      <c r="CY121" s="29"/>
      <c r="CZ121" s="29"/>
      <c r="DA121" s="29"/>
    </row>
    <row r="122" spans="2:105">
      <c r="B122" s="30"/>
      <c r="C122" s="31"/>
      <c r="D122" s="31"/>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CM122" s="29"/>
      <c r="CN122" s="29"/>
      <c r="CO122" s="29"/>
      <c r="CP122" s="29"/>
      <c r="CQ122" s="29"/>
      <c r="CR122" s="29"/>
      <c r="CS122" s="29"/>
      <c r="CT122" s="29"/>
      <c r="CU122" s="29"/>
      <c r="CV122" s="29"/>
      <c r="CW122" s="29"/>
      <c r="CX122" s="29"/>
      <c r="CY122" s="29"/>
      <c r="CZ122" s="29"/>
      <c r="DA122" s="29"/>
    </row>
    <row r="123" spans="2:105">
      <c r="B123" s="30"/>
      <c r="C123" s="31"/>
      <c r="D123" s="31"/>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CM123" s="29"/>
      <c r="CN123" s="29"/>
      <c r="CO123" s="29"/>
      <c r="CP123" s="29"/>
      <c r="CQ123" s="29"/>
      <c r="CR123" s="29"/>
      <c r="CS123" s="29"/>
      <c r="CT123" s="29"/>
      <c r="CU123" s="29"/>
      <c r="CV123" s="29"/>
      <c r="CW123" s="29"/>
      <c r="CX123" s="29"/>
      <c r="CY123" s="29"/>
      <c r="CZ123" s="29"/>
      <c r="DA123" s="29"/>
    </row>
    <row r="124" spans="2:105">
      <c r="B124" s="30"/>
      <c r="C124" s="31"/>
      <c r="D124" s="31"/>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CM124" s="29"/>
      <c r="CN124" s="29"/>
      <c r="CO124" s="29"/>
      <c r="CP124" s="29"/>
      <c r="CQ124" s="29"/>
      <c r="CR124" s="29"/>
      <c r="CS124" s="29"/>
      <c r="CT124" s="29"/>
      <c r="CU124" s="29"/>
      <c r="CV124" s="29"/>
      <c r="CW124" s="29"/>
      <c r="CX124" s="29"/>
      <c r="CY124" s="29"/>
      <c r="CZ124" s="29"/>
      <c r="DA124" s="29"/>
    </row>
    <row r="125" spans="2:105">
      <c r="B125" s="30"/>
      <c r="C125" s="31"/>
      <c r="D125" s="31"/>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CM125" s="29"/>
      <c r="CN125" s="29"/>
      <c r="CO125" s="29"/>
      <c r="CP125" s="29"/>
      <c r="CQ125" s="29"/>
      <c r="CR125" s="29"/>
      <c r="CS125" s="29"/>
      <c r="CT125" s="29"/>
      <c r="CU125" s="29"/>
      <c r="CV125" s="29"/>
      <c r="CW125" s="29"/>
      <c r="CX125" s="29"/>
      <c r="CY125" s="29"/>
      <c r="CZ125" s="29"/>
      <c r="DA125" s="29"/>
    </row>
    <row r="126" spans="2:105">
      <c r="B126" s="30"/>
      <c r="C126" s="31"/>
      <c r="D126" s="31"/>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CM126" s="29"/>
      <c r="CN126" s="29"/>
      <c r="CO126" s="29"/>
      <c r="CP126" s="29"/>
      <c r="CQ126" s="29"/>
      <c r="CR126" s="29"/>
      <c r="CS126" s="29"/>
      <c r="CT126" s="29"/>
      <c r="CU126" s="29"/>
      <c r="CV126" s="29"/>
      <c r="CW126" s="29"/>
      <c r="CX126" s="29"/>
      <c r="CY126" s="29"/>
      <c r="CZ126" s="29"/>
      <c r="DA126" s="29"/>
    </row>
    <row r="127" spans="2:105">
      <c r="B127" s="30"/>
      <c r="C127" s="31"/>
      <c r="D127" s="31"/>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CM127" s="29"/>
      <c r="CN127" s="29"/>
      <c r="CO127" s="29"/>
      <c r="CP127" s="29"/>
      <c r="CQ127" s="29"/>
      <c r="CR127" s="29"/>
      <c r="CS127" s="29"/>
      <c r="CT127" s="29"/>
      <c r="CU127" s="29"/>
      <c r="CV127" s="29"/>
      <c r="CW127" s="29"/>
      <c r="CX127" s="29"/>
      <c r="CY127" s="29"/>
      <c r="CZ127" s="29"/>
      <c r="DA127" s="29"/>
    </row>
    <row r="128" spans="2:105">
      <c r="B128" s="30"/>
      <c r="C128" s="31"/>
      <c r="D128" s="31"/>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CM128" s="29"/>
      <c r="CN128" s="29"/>
      <c r="CO128" s="29"/>
      <c r="CP128" s="29"/>
      <c r="CQ128" s="29"/>
      <c r="CR128" s="29"/>
      <c r="CS128" s="29"/>
      <c r="CT128" s="29"/>
      <c r="CU128" s="29"/>
      <c r="CV128" s="29"/>
      <c r="CW128" s="29"/>
      <c r="CX128" s="29"/>
      <c r="CY128" s="29"/>
      <c r="CZ128" s="29"/>
      <c r="DA128" s="29"/>
    </row>
    <row r="129" spans="2:105">
      <c r="B129" s="30"/>
      <c r="C129" s="31"/>
      <c r="D129" s="31"/>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CM129" s="29"/>
      <c r="CN129" s="29"/>
      <c r="CO129" s="29"/>
      <c r="CP129" s="29"/>
      <c r="CQ129" s="29"/>
      <c r="CR129" s="29"/>
      <c r="CS129" s="29"/>
      <c r="CT129" s="29"/>
      <c r="CU129" s="29"/>
      <c r="CV129" s="29"/>
      <c r="CW129" s="29"/>
      <c r="CX129" s="29"/>
      <c r="CY129" s="29"/>
      <c r="CZ129" s="29"/>
      <c r="DA129" s="29"/>
    </row>
    <row r="130" spans="2:105">
      <c r="B130" s="30"/>
      <c r="C130" s="31"/>
      <c r="D130" s="31"/>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CM130" s="29"/>
      <c r="CN130" s="29"/>
      <c r="CO130" s="29"/>
      <c r="CP130" s="29"/>
      <c r="CQ130" s="29"/>
      <c r="CR130" s="29"/>
      <c r="CS130" s="29"/>
      <c r="CT130" s="29"/>
      <c r="CU130" s="29"/>
      <c r="CV130" s="29"/>
      <c r="CW130" s="29"/>
      <c r="CX130" s="29"/>
      <c r="CY130" s="29"/>
      <c r="CZ130" s="29"/>
      <c r="DA130" s="29"/>
    </row>
    <row r="131" spans="2:105">
      <c r="B131" s="30"/>
      <c r="C131" s="31"/>
      <c r="D131" s="31"/>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CM131" s="29"/>
      <c r="CN131" s="29"/>
      <c r="CO131" s="29"/>
      <c r="CP131" s="29"/>
      <c r="CQ131" s="29"/>
      <c r="CR131" s="29"/>
      <c r="CS131" s="29"/>
      <c r="CT131" s="29"/>
      <c r="CU131" s="29"/>
      <c r="CV131" s="29"/>
      <c r="CW131" s="29"/>
      <c r="CX131" s="29"/>
      <c r="CY131" s="29"/>
      <c r="CZ131" s="29"/>
      <c r="DA131" s="29"/>
    </row>
    <row r="132" spans="2:105">
      <c r="B132" s="30"/>
      <c r="C132" s="31"/>
      <c r="D132" s="31"/>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CM132" s="29"/>
      <c r="CN132" s="29"/>
      <c r="CO132" s="29"/>
      <c r="CP132" s="29"/>
      <c r="CQ132" s="29"/>
      <c r="CR132" s="29"/>
      <c r="CS132" s="29"/>
      <c r="CT132" s="29"/>
      <c r="CU132" s="29"/>
      <c r="CV132" s="29"/>
      <c r="CW132" s="29"/>
      <c r="CX132" s="29"/>
      <c r="CY132" s="29"/>
      <c r="CZ132" s="29"/>
      <c r="DA132" s="29"/>
    </row>
    <row r="133" spans="2:105">
      <c r="B133" s="30"/>
      <c r="C133" s="31"/>
      <c r="D133" s="31"/>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CM133" s="29"/>
      <c r="CN133" s="29"/>
      <c r="CO133" s="29"/>
      <c r="CP133" s="29"/>
      <c r="CQ133" s="29"/>
      <c r="CR133" s="29"/>
      <c r="CS133" s="29"/>
      <c r="CT133" s="29"/>
      <c r="CU133" s="29"/>
      <c r="CV133" s="29"/>
      <c r="CW133" s="29"/>
      <c r="CX133" s="29"/>
      <c r="CY133" s="29"/>
      <c r="CZ133" s="29"/>
      <c r="DA133" s="29"/>
    </row>
    <row r="134" spans="2:105">
      <c r="B134" s="30"/>
      <c r="C134" s="31"/>
      <c r="D134" s="31"/>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CM134" s="29"/>
      <c r="CN134" s="29"/>
      <c r="CO134" s="29"/>
      <c r="CP134" s="29"/>
      <c r="CQ134" s="29"/>
      <c r="CR134" s="29"/>
      <c r="CS134" s="29"/>
      <c r="CT134" s="29"/>
      <c r="CU134" s="29"/>
      <c r="CV134" s="29"/>
      <c r="CW134" s="29"/>
      <c r="CX134" s="29"/>
      <c r="CY134" s="29"/>
      <c r="CZ134" s="29"/>
      <c r="DA134" s="29"/>
    </row>
    <row r="135" spans="2:105">
      <c r="B135" s="30"/>
      <c r="C135" s="31"/>
      <c r="D135" s="31"/>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CM135" s="29"/>
      <c r="CN135" s="29"/>
      <c r="CO135" s="29"/>
      <c r="CP135" s="29"/>
      <c r="CQ135" s="29"/>
      <c r="CR135" s="29"/>
      <c r="CS135" s="29"/>
      <c r="CT135" s="29"/>
      <c r="CU135" s="29"/>
      <c r="CV135" s="29"/>
      <c r="CW135" s="29"/>
      <c r="CX135" s="29"/>
      <c r="CY135" s="29"/>
      <c r="CZ135" s="29"/>
      <c r="DA135" s="29"/>
    </row>
    <row r="136" spans="2:105">
      <c r="B136" s="30"/>
      <c r="C136" s="31"/>
      <c r="D136" s="31"/>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CM136" s="29"/>
      <c r="CN136" s="29"/>
      <c r="CO136" s="29"/>
      <c r="CP136" s="29"/>
      <c r="CQ136" s="29"/>
      <c r="CR136" s="29"/>
      <c r="CS136" s="29"/>
      <c r="CT136" s="29"/>
      <c r="CU136" s="29"/>
      <c r="CV136" s="29"/>
      <c r="CW136" s="29"/>
      <c r="CX136" s="29"/>
      <c r="CY136" s="29"/>
      <c r="CZ136" s="29"/>
      <c r="DA136" s="29"/>
    </row>
    <row r="137" spans="2:105">
      <c r="B137" s="30"/>
      <c r="C137" s="31"/>
      <c r="D137" s="31"/>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CM137" s="29"/>
      <c r="CN137" s="29"/>
      <c r="CO137" s="29"/>
      <c r="CP137" s="29"/>
      <c r="CQ137" s="29"/>
      <c r="CR137" s="29"/>
      <c r="CS137" s="29"/>
      <c r="CT137" s="29"/>
      <c r="CU137" s="29"/>
      <c r="CV137" s="29"/>
      <c r="CW137" s="29"/>
      <c r="CX137" s="29"/>
      <c r="CY137" s="29"/>
      <c r="CZ137" s="29"/>
      <c r="DA137" s="29"/>
    </row>
    <row r="138" spans="2:105">
      <c r="B138" s="30"/>
      <c r="C138" s="31"/>
      <c r="D138" s="31"/>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CM138" s="29"/>
      <c r="CN138" s="29"/>
      <c r="CO138" s="29"/>
      <c r="CP138" s="29"/>
      <c r="CQ138" s="29"/>
      <c r="CR138" s="29"/>
      <c r="CS138" s="29"/>
      <c r="CT138" s="29"/>
      <c r="CU138" s="29"/>
      <c r="CV138" s="29"/>
      <c r="CW138" s="29"/>
      <c r="CX138" s="29"/>
      <c r="CY138" s="29"/>
      <c r="CZ138" s="29"/>
      <c r="DA138" s="29"/>
    </row>
    <row r="139" spans="2:105">
      <c r="B139" s="30"/>
      <c r="C139" s="31"/>
      <c r="D139" s="31"/>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CM139" s="29"/>
      <c r="CN139" s="29"/>
      <c r="CO139" s="29"/>
      <c r="CP139" s="29"/>
      <c r="CQ139" s="29"/>
      <c r="CR139" s="29"/>
      <c r="CS139" s="29"/>
      <c r="CT139" s="29"/>
      <c r="CU139" s="29"/>
      <c r="CV139" s="29"/>
      <c r="CW139" s="29"/>
      <c r="CX139" s="29"/>
      <c r="CY139" s="29"/>
      <c r="CZ139" s="29"/>
      <c r="DA139" s="29"/>
    </row>
    <row r="140" spans="2:105">
      <c r="B140" s="30"/>
      <c r="C140" s="31"/>
      <c r="D140" s="31"/>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CM140" s="29"/>
      <c r="CN140" s="29"/>
      <c r="CO140" s="29"/>
      <c r="CP140" s="29"/>
      <c r="CQ140" s="29"/>
      <c r="CR140" s="29"/>
      <c r="CS140" s="29"/>
      <c r="CT140" s="29"/>
      <c r="CU140" s="29"/>
      <c r="CV140" s="29"/>
      <c r="CW140" s="29"/>
      <c r="CX140" s="29"/>
      <c r="CY140" s="29"/>
      <c r="CZ140" s="29"/>
      <c r="DA140" s="29"/>
    </row>
    <row r="141" spans="2:105">
      <c r="B141" s="30"/>
      <c r="C141" s="31"/>
      <c r="D141" s="31"/>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CM141" s="29"/>
      <c r="CN141" s="29"/>
      <c r="CO141" s="29"/>
      <c r="CP141" s="29"/>
      <c r="CQ141" s="29"/>
      <c r="CR141" s="29"/>
      <c r="CS141" s="29"/>
      <c r="CT141" s="29"/>
      <c r="CU141" s="29"/>
      <c r="CV141" s="29"/>
      <c r="CW141" s="29"/>
      <c r="CX141" s="29"/>
      <c r="CY141" s="29"/>
      <c r="CZ141" s="29"/>
      <c r="DA141" s="29"/>
    </row>
    <row r="142" spans="2:105">
      <c r="B142" s="30"/>
      <c r="C142" s="31"/>
      <c r="D142" s="31"/>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row>
    <row r="143" spans="2:105">
      <c r="B143" s="30"/>
      <c r="C143" s="31"/>
      <c r="D143" s="31"/>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row>
    <row r="144" spans="2:105">
      <c r="B144" s="30"/>
      <c r="C144" s="31"/>
      <c r="D144" s="31"/>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29"/>
      <c r="CX144" s="29"/>
      <c r="CY144" s="29"/>
      <c r="CZ144" s="29"/>
      <c r="DA144" s="29"/>
    </row>
    <row r="145" spans="2:105">
      <c r="B145" s="30"/>
      <c r="C145" s="31"/>
      <c r="D145" s="31"/>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CM145" s="29"/>
      <c r="CN145" s="29"/>
      <c r="CO145" s="29"/>
      <c r="CP145" s="29"/>
      <c r="CQ145" s="29"/>
      <c r="CR145" s="29"/>
      <c r="CS145" s="29"/>
      <c r="CT145" s="29"/>
      <c r="CU145" s="29"/>
      <c r="CV145" s="29"/>
      <c r="CW145" s="29"/>
      <c r="CX145" s="29"/>
      <c r="CY145" s="29"/>
      <c r="CZ145" s="29"/>
      <c r="DA145" s="29"/>
    </row>
    <row r="146" spans="2:105">
      <c r="B146" s="30"/>
      <c r="C146" s="31"/>
      <c r="D146" s="31"/>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CM146" s="29"/>
      <c r="CN146" s="29"/>
      <c r="CO146" s="29"/>
      <c r="CP146" s="29"/>
      <c r="CQ146" s="29"/>
      <c r="CR146" s="29"/>
      <c r="CS146" s="29"/>
      <c r="CT146" s="29"/>
      <c r="CU146" s="29"/>
      <c r="CV146" s="29"/>
      <c r="CW146" s="29"/>
      <c r="CX146" s="29"/>
      <c r="CY146" s="29"/>
      <c r="CZ146" s="29"/>
      <c r="DA146" s="29"/>
    </row>
    <row r="147" spans="2:105">
      <c r="B147" s="30"/>
      <c r="C147" s="31"/>
      <c r="D147" s="31"/>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CM147" s="29"/>
      <c r="CN147" s="29"/>
      <c r="CO147" s="29"/>
      <c r="CP147" s="29"/>
      <c r="CQ147" s="29"/>
      <c r="CR147" s="29"/>
      <c r="CS147" s="29"/>
      <c r="CT147" s="29"/>
      <c r="CU147" s="29"/>
      <c r="CV147" s="29"/>
      <c r="CW147" s="29"/>
      <c r="CX147" s="29"/>
      <c r="CY147" s="29"/>
      <c r="CZ147" s="29"/>
      <c r="DA147" s="29"/>
    </row>
    <row r="148" spans="2:105">
      <c r="B148" s="30"/>
      <c r="C148" s="31"/>
      <c r="D148" s="31"/>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CM148" s="29"/>
      <c r="CN148" s="29"/>
      <c r="CO148" s="29"/>
      <c r="CP148" s="29"/>
      <c r="CQ148" s="29"/>
      <c r="CR148" s="29"/>
      <c r="CS148" s="29"/>
      <c r="CT148" s="29"/>
      <c r="CU148" s="29"/>
      <c r="CV148" s="29"/>
      <c r="CW148" s="29"/>
      <c r="CX148" s="29"/>
      <c r="CY148" s="29"/>
      <c r="CZ148" s="29"/>
      <c r="DA148" s="29"/>
    </row>
    <row r="149" spans="2:105">
      <c r="B149" s="30"/>
      <c r="C149" s="31"/>
      <c r="D149" s="31"/>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row>
    <row r="150" spans="2:105">
      <c r="B150" s="30"/>
      <c r="C150" s="31"/>
      <c r="D150" s="31"/>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CM150" s="29"/>
      <c r="CN150" s="29"/>
      <c r="CO150" s="29"/>
      <c r="CP150" s="29"/>
      <c r="CQ150" s="29"/>
      <c r="CR150" s="29"/>
      <c r="CS150" s="29"/>
      <c r="CT150" s="29"/>
      <c r="CU150" s="29"/>
      <c r="CV150" s="29"/>
      <c r="CW150" s="29"/>
      <c r="CX150" s="29"/>
      <c r="CY150" s="29"/>
      <c r="CZ150" s="29"/>
      <c r="DA150" s="29"/>
    </row>
    <row r="151" spans="2:105">
      <c r="B151" s="30"/>
      <c r="C151" s="31"/>
      <c r="D151" s="31"/>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CM151" s="29"/>
      <c r="CN151" s="29"/>
      <c r="CO151" s="29"/>
      <c r="CP151" s="29"/>
      <c r="CQ151" s="29"/>
      <c r="CR151" s="29"/>
      <c r="CS151" s="29"/>
      <c r="CT151" s="29"/>
      <c r="CU151" s="29"/>
      <c r="CV151" s="29"/>
      <c r="CW151" s="29"/>
      <c r="CX151" s="29"/>
      <c r="CY151" s="29"/>
      <c r="CZ151" s="29"/>
      <c r="DA151" s="29"/>
    </row>
    <row r="152" spans="2:105">
      <c r="B152" s="30"/>
      <c r="C152" s="31"/>
      <c r="D152" s="31"/>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CM152" s="29"/>
      <c r="CN152" s="29"/>
      <c r="CO152" s="29"/>
      <c r="CP152" s="29"/>
      <c r="CQ152" s="29"/>
      <c r="CR152" s="29"/>
      <c r="CS152" s="29"/>
      <c r="CT152" s="29"/>
      <c r="CU152" s="29"/>
      <c r="CV152" s="29"/>
      <c r="CW152" s="29"/>
      <c r="CX152" s="29"/>
      <c r="CY152" s="29"/>
      <c r="CZ152" s="29"/>
      <c r="DA152" s="29"/>
    </row>
    <row r="153" spans="2:105">
      <c r="B153" s="30"/>
      <c r="C153" s="31"/>
      <c r="D153" s="31"/>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CM153" s="29"/>
      <c r="CN153" s="29"/>
      <c r="CO153" s="29"/>
      <c r="CP153" s="29"/>
      <c r="CQ153" s="29"/>
      <c r="CR153" s="29"/>
      <c r="CS153" s="29"/>
      <c r="CT153" s="29"/>
      <c r="CU153" s="29"/>
      <c r="CV153" s="29"/>
      <c r="CW153" s="29"/>
      <c r="CX153" s="29"/>
      <c r="CY153" s="29"/>
      <c r="CZ153" s="29"/>
      <c r="DA153" s="29"/>
    </row>
    <row r="154" spans="2:105">
      <c r="B154" s="30"/>
      <c r="C154" s="31"/>
      <c r="D154" s="31"/>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CM154" s="29"/>
      <c r="CN154" s="29"/>
      <c r="CO154" s="29"/>
      <c r="CP154" s="29"/>
      <c r="CQ154" s="29"/>
      <c r="CR154" s="29"/>
      <c r="CS154" s="29"/>
      <c r="CT154" s="29"/>
      <c r="CU154" s="29"/>
      <c r="CV154" s="29"/>
      <c r="CW154" s="29"/>
      <c r="CX154" s="29"/>
      <c r="CY154" s="29"/>
      <c r="CZ154" s="29"/>
      <c r="DA154" s="29"/>
    </row>
    <row r="155" spans="2:105">
      <c r="B155" s="30"/>
      <c r="C155" s="31"/>
      <c r="D155" s="31"/>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CM155" s="29"/>
      <c r="CN155" s="29"/>
      <c r="CO155" s="29"/>
      <c r="CP155" s="29"/>
      <c r="CQ155" s="29"/>
      <c r="CR155" s="29"/>
      <c r="CS155" s="29"/>
      <c r="CT155" s="29"/>
      <c r="CU155" s="29"/>
      <c r="CV155" s="29"/>
      <c r="CW155" s="29"/>
      <c r="CX155" s="29"/>
      <c r="CY155" s="29"/>
      <c r="CZ155" s="29"/>
      <c r="DA155" s="29"/>
    </row>
    <row r="156" spans="2:105">
      <c r="B156" s="30"/>
      <c r="C156" s="31"/>
      <c r="D156" s="31"/>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CM156" s="29"/>
      <c r="CN156" s="29"/>
      <c r="CO156" s="29"/>
      <c r="CP156" s="29"/>
      <c r="CQ156" s="29"/>
      <c r="CR156" s="29"/>
      <c r="CS156" s="29"/>
      <c r="CT156" s="29"/>
      <c r="CU156" s="29"/>
      <c r="CV156" s="29"/>
      <c r="CW156" s="29"/>
      <c r="CX156" s="29"/>
      <c r="CY156" s="29"/>
      <c r="CZ156" s="29"/>
      <c r="DA156" s="29"/>
    </row>
    <row r="157" spans="2:105">
      <c r="B157" s="30"/>
      <c r="C157" s="31"/>
      <c r="D157" s="31"/>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CM157" s="29"/>
      <c r="CN157" s="29"/>
      <c r="CO157" s="29"/>
      <c r="CP157" s="29"/>
      <c r="CQ157" s="29"/>
      <c r="CR157" s="29"/>
      <c r="CS157" s="29"/>
      <c r="CT157" s="29"/>
      <c r="CU157" s="29"/>
      <c r="CV157" s="29"/>
      <c r="CW157" s="29"/>
      <c r="CX157" s="29"/>
      <c r="CY157" s="29"/>
      <c r="CZ157" s="29"/>
      <c r="DA157" s="29"/>
    </row>
    <row r="158" spans="2:105">
      <c r="B158" s="30"/>
      <c r="C158" s="31"/>
      <c r="D158" s="31"/>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CM158" s="29"/>
      <c r="CN158" s="29"/>
      <c r="CO158" s="29"/>
      <c r="CP158" s="29"/>
      <c r="CQ158" s="29"/>
      <c r="CR158" s="29"/>
      <c r="CS158" s="29"/>
      <c r="CT158" s="29"/>
      <c r="CU158" s="29"/>
      <c r="CV158" s="29"/>
      <c r="CW158" s="29"/>
      <c r="CX158" s="29"/>
      <c r="CY158" s="29"/>
      <c r="CZ158" s="29"/>
      <c r="DA158" s="29"/>
    </row>
    <row r="159" spans="2:105">
      <c r="B159" s="30"/>
      <c r="C159" s="31"/>
      <c r="D159" s="31"/>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CM159" s="29"/>
      <c r="CN159" s="29"/>
      <c r="CO159" s="29"/>
      <c r="CP159" s="29"/>
      <c r="CQ159" s="29"/>
      <c r="CR159" s="29"/>
      <c r="CS159" s="29"/>
      <c r="CT159" s="29"/>
      <c r="CU159" s="29"/>
      <c r="CV159" s="29"/>
      <c r="CW159" s="29"/>
      <c r="CX159" s="29"/>
      <c r="CY159" s="29"/>
      <c r="CZ159" s="29"/>
      <c r="DA159" s="29"/>
    </row>
    <row r="160" spans="2:105">
      <c r="B160" s="30"/>
      <c r="C160" s="31"/>
      <c r="D160" s="31"/>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CM160" s="29"/>
      <c r="CN160" s="29"/>
      <c r="CO160" s="29"/>
      <c r="CP160" s="29"/>
      <c r="CQ160" s="29"/>
      <c r="CR160" s="29"/>
      <c r="CS160" s="29"/>
      <c r="CT160" s="29"/>
      <c r="CU160" s="29"/>
      <c r="CV160" s="29"/>
      <c r="CW160" s="29"/>
      <c r="CX160" s="29"/>
      <c r="CY160" s="29"/>
      <c r="CZ160" s="29"/>
      <c r="DA160" s="29"/>
    </row>
    <row r="161" spans="2:105">
      <c r="B161" s="30"/>
      <c r="C161" s="31"/>
      <c r="D161" s="31"/>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CM161" s="29"/>
      <c r="CN161" s="29"/>
      <c r="CO161" s="29"/>
      <c r="CP161" s="29"/>
      <c r="CQ161" s="29"/>
      <c r="CR161" s="29"/>
      <c r="CS161" s="29"/>
      <c r="CT161" s="29"/>
      <c r="CU161" s="29"/>
      <c r="CV161" s="29"/>
      <c r="CW161" s="29"/>
      <c r="CX161" s="29"/>
      <c r="CY161" s="29"/>
      <c r="CZ161" s="29"/>
      <c r="DA161" s="29"/>
    </row>
    <row r="162" spans="2:105">
      <c r="B162" s="30"/>
      <c r="C162" s="31"/>
      <c r="D162" s="31"/>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CM162" s="29"/>
      <c r="CN162" s="29"/>
      <c r="CO162" s="29"/>
      <c r="CP162" s="29"/>
      <c r="CQ162" s="29"/>
      <c r="CR162" s="29"/>
      <c r="CS162" s="29"/>
      <c r="CT162" s="29"/>
      <c r="CU162" s="29"/>
      <c r="CV162" s="29"/>
      <c r="CW162" s="29"/>
      <c r="CX162" s="29"/>
      <c r="CY162" s="29"/>
      <c r="CZ162" s="29"/>
      <c r="DA162" s="29"/>
    </row>
    <row r="163" spans="2:105">
      <c r="B163" s="30"/>
      <c r="C163" s="31"/>
      <c r="D163" s="31"/>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CM163" s="29"/>
      <c r="CN163" s="29"/>
      <c r="CO163" s="29"/>
      <c r="CP163" s="29"/>
      <c r="CQ163" s="29"/>
      <c r="CR163" s="29"/>
      <c r="CS163" s="29"/>
      <c r="CT163" s="29"/>
      <c r="CU163" s="29"/>
      <c r="CV163" s="29"/>
      <c r="CW163" s="29"/>
      <c r="CX163" s="29"/>
      <c r="CY163" s="29"/>
      <c r="CZ163" s="29"/>
      <c r="DA163" s="29"/>
    </row>
    <row r="164" spans="2:105">
      <c r="B164" s="30"/>
      <c r="C164" s="31"/>
      <c r="D164" s="31"/>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CM164" s="29"/>
      <c r="CN164" s="29"/>
      <c r="CO164" s="29"/>
      <c r="CP164" s="29"/>
      <c r="CQ164" s="29"/>
      <c r="CR164" s="29"/>
      <c r="CS164" s="29"/>
      <c r="CT164" s="29"/>
      <c r="CU164" s="29"/>
      <c r="CV164" s="29"/>
      <c r="CW164" s="29"/>
      <c r="CX164" s="29"/>
      <c r="CY164" s="29"/>
      <c r="CZ164" s="29"/>
      <c r="DA164" s="29"/>
    </row>
    <row r="165" spans="2:105">
      <c r="B165" s="30"/>
      <c r="C165" s="31"/>
      <c r="D165" s="31"/>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CM165" s="29"/>
      <c r="CN165" s="29"/>
      <c r="CO165" s="29"/>
      <c r="CP165" s="29"/>
      <c r="CQ165" s="29"/>
      <c r="CR165" s="29"/>
      <c r="CS165" s="29"/>
      <c r="CT165" s="29"/>
      <c r="CU165" s="29"/>
      <c r="CV165" s="29"/>
      <c r="CW165" s="29"/>
      <c r="CX165" s="29"/>
      <c r="CY165" s="29"/>
      <c r="CZ165" s="29"/>
      <c r="DA165" s="29"/>
    </row>
    <row r="166" spans="2:105">
      <c r="B166" s="30"/>
      <c r="C166" s="31"/>
      <c r="D166" s="31"/>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CM166" s="29"/>
      <c r="CN166" s="29"/>
      <c r="CO166" s="29"/>
      <c r="CP166" s="29"/>
      <c r="CQ166" s="29"/>
      <c r="CR166" s="29"/>
      <c r="CS166" s="29"/>
      <c r="CT166" s="29"/>
      <c r="CU166" s="29"/>
      <c r="CV166" s="29"/>
      <c r="CW166" s="29"/>
      <c r="CX166" s="29"/>
      <c r="CY166" s="29"/>
      <c r="CZ166" s="29"/>
      <c r="DA166" s="29"/>
    </row>
    <row r="167" spans="2:105">
      <c r="B167" s="30"/>
      <c r="C167" s="31"/>
      <c r="D167" s="31"/>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CM167" s="29"/>
      <c r="CN167" s="29"/>
      <c r="CO167" s="29"/>
      <c r="CP167" s="29"/>
      <c r="CQ167" s="29"/>
      <c r="CR167" s="29"/>
      <c r="CS167" s="29"/>
      <c r="CT167" s="29"/>
      <c r="CU167" s="29"/>
      <c r="CV167" s="29"/>
      <c r="CW167" s="29"/>
      <c r="CX167" s="29"/>
      <c r="CY167" s="29"/>
      <c r="CZ167" s="29"/>
      <c r="DA167" s="29"/>
    </row>
    <row r="168" spans="2:105">
      <c r="B168" s="30"/>
      <c r="C168" s="31"/>
      <c r="D168" s="31"/>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CM168" s="29"/>
      <c r="CN168" s="29"/>
      <c r="CO168" s="29"/>
      <c r="CP168" s="29"/>
      <c r="CQ168" s="29"/>
      <c r="CR168" s="29"/>
      <c r="CS168" s="29"/>
      <c r="CT168" s="29"/>
      <c r="CU168" s="29"/>
      <c r="CV168" s="29"/>
      <c r="CW168" s="29"/>
      <c r="CX168" s="29"/>
      <c r="CY168" s="29"/>
      <c r="CZ168" s="29"/>
      <c r="DA168" s="29"/>
    </row>
    <row r="169" spans="2:105">
      <c r="B169" s="30"/>
      <c r="C169" s="31"/>
      <c r="D169" s="31"/>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CM169" s="29"/>
      <c r="CN169" s="29"/>
      <c r="CO169" s="29"/>
      <c r="CP169" s="29"/>
      <c r="CQ169" s="29"/>
      <c r="CR169" s="29"/>
      <c r="CS169" s="29"/>
      <c r="CT169" s="29"/>
      <c r="CU169" s="29"/>
      <c r="CV169" s="29"/>
      <c r="CW169" s="29"/>
      <c r="CX169" s="29"/>
      <c r="CY169" s="29"/>
      <c r="CZ169" s="29"/>
      <c r="DA169" s="29"/>
    </row>
    <row r="170" spans="2:105">
      <c r="B170" s="30"/>
      <c r="C170" s="31"/>
      <c r="D170" s="31"/>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CM170" s="29"/>
      <c r="CN170" s="29"/>
      <c r="CO170" s="29"/>
      <c r="CP170" s="29"/>
      <c r="CQ170" s="29"/>
      <c r="CR170" s="29"/>
      <c r="CS170" s="29"/>
      <c r="CT170" s="29"/>
      <c r="CU170" s="29"/>
      <c r="CV170" s="29"/>
      <c r="CW170" s="29"/>
      <c r="CX170" s="29"/>
      <c r="CY170" s="29"/>
      <c r="CZ170" s="29"/>
      <c r="DA170" s="29"/>
    </row>
    <row r="171" spans="2:105">
      <c r="B171" s="30"/>
      <c r="C171" s="31"/>
      <c r="D171" s="31"/>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CM171" s="29"/>
      <c r="CN171" s="29"/>
      <c r="CO171" s="29"/>
      <c r="CP171" s="29"/>
      <c r="CQ171" s="29"/>
      <c r="CR171" s="29"/>
      <c r="CS171" s="29"/>
      <c r="CT171" s="29"/>
      <c r="CU171" s="29"/>
      <c r="CV171" s="29"/>
      <c r="CW171" s="29"/>
      <c r="CX171" s="29"/>
      <c r="CY171" s="29"/>
      <c r="CZ171" s="29"/>
      <c r="DA171" s="29"/>
    </row>
    <row r="172" spans="2:105">
      <c r="B172" s="30"/>
      <c r="C172" s="31"/>
      <c r="D172" s="31"/>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CM172" s="29"/>
      <c r="CN172" s="29"/>
      <c r="CO172" s="29"/>
      <c r="CP172" s="29"/>
      <c r="CQ172" s="29"/>
      <c r="CR172" s="29"/>
      <c r="CS172" s="29"/>
      <c r="CT172" s="29"/>
      <c r="CU172" s="29"/>
      <c r="CV172" s="29"/>
      <c r="CW172" s="29"/>
      <c r="CX172" s="29"/>
      <c r="CY172" s="29"/>
      <c r="CZ172" s="29"/>
      <c r="DA172" s="29"/>
    </row>
    <row r="173" spans="2:105">
      <c r="B173" s="30"/>
      <c r="C173" s="31"/>
      <c r="D173" s="31"/>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CM173" s="29"/>
      <c r="CN173" s="29"/>
      <c r="CO173" s="29"/>
      <c r="CP173" s="29"/>
      <c r="CQ173" s="29"/>
      <c r="CR173" s="29"/>
      <c r="CS173" s="29"/>
      <c r="CT173" s="29"/>
      <c r="CU173" s="29"/>
      <c r="CV173" s="29"/>
      <c r="CW173" s="29"/>
      <c r="CX173" s="29"/>
      <c r="CY173" s="29"/>
      <c r="CZ173" s="29"/>
      <c r="DA173" s="29"/>
    </row>
    <row r="174" spans="2:105">
      <c r="B174" s="30"/>
      <c r="C174" s="31"/>
      <c r="D174" s="31"/>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CM174" s="29"/>
      <c r="CN174" s="29"/>
      <c r="CO174" s="29"/>
      <c r="CP174" s="29"/>
      <c r="CQ174" s="29"/>
      <c r="CR174" s="29"/>
      <c r="CS174" s="29"/>
      <c r="CT174" s="29"/>
      <c r="CU174" s="29"/>
      <c r="CV174" s="29"/>
      <c r="CW174" s="29"/>
      <c r="CX174" s="29"/>
      <c r="CY174" s="29"/>
      <c r="CZ174" s="29"/>
      <c r="DA174" s="29"/>
    </row>
    <row r="175" spans="2:105">
      <c r="B175" s="30"/>
      <c r="C175" s="31"/>
      <c r="D175" s="31"/>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CM175" s="29"/>
      <c r="CN175" s="29"/>
      <c r="CO175" s="29"/>
      <c r="CP175" s="29"/>
      <c r="CQ175" s="29"/>
      <c r="CR175" s="29"/>
      <c r="CS175" s="29"/>
      <c r="CT175" s="29"/>
      <c r="CU175" s="29"/>
      <c r="CV175" s="29"/>
      <c r="CW175" s="29"/>
      <c r="CX175" s="29"/>
      <c r="CY175" s="29"/>
      <c r="CZ175" s="29"/>
      <c r="DA175" s="29"/>
    </row>
    <row r="176" spans="2:105">
      <c r="B176" s="30"/>
      <c r="C176" s="31"/>
      <c r="D176" s="31"/>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CM176" s="29"/>
      <c r="CN176" s="29"/>
      <c r="CO176" s="29"/>
      <c r="CP176" s="29"/>
      <c r="CQ176" s="29"/>
      <c r="CR176" s="29"/>
      <c r="CS176" s="29"/>
      <c r="CT176" s="29"/>
      <c r="CU176" s="29"/>
      <c r="CV176" s="29"/>
      <c r="CW176" s="29"/>
      <c r="CX176" s="29"/>
      <c r="CY176" s="29"/>
      <c r="CZ176" s="29"/>
      <c r="DA176" s="29"/>
    </row>
    <row r="177" spans="2:105">
      <c r="B177" s="30"/>
      <c r="C177" s="31"/>
      <c r="D177" s="31"/>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CM177" s="29"/>
      <c r="CN177" s="29"/>
      <c r="CO177" s="29"/>
      <c r="CP177" s="29"/>
      <c r="CQ177" s="29"/>
      <c r="CR177" s="29"/>
      <c r="CS177" s="29"/>
      <c r="CT177" s="29"/>
      <c r="CU177" s="29"/>
      <c r="CV177" s="29"/>
      <c r="CW177" s="29"/>
      <c r="CX177" s="29"/>
      <c r="CY177" s="29"/>
      <c r="CZ177" s="29"/>
      <c r="DA177" s="29"/>
    </row>
    <row r="178" spans="2:105">
      <c r="B178" s="30"/>
      <c r="C178" s="31"/>
      <c r="D178" s="31"/>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CM178" s="29"/>
      <c r="CN178" s="29"/>
      <c r="CO178" s="29"/>
      <c r="CP178" s="29"/>
      <c r="CQ178" s="29"/>
      <c r="CR178" s="29"/>
      <c r="CS178" s="29"/>
      <c r="CT178" s="29"/>
      <c r="CU178" s="29"/>
      <c r="CV178" s="29"/>
      <c r="CW178" s="29"/>
      <c r="CX178" s="29"/>
      <c r="CY178" s="29"/>
      <c r="CZ178" s="29"/>
      <c r="DA178" s="29"/>
    </row>
    <row r="179" spans="2:105">
      <c r="B179" s="30"/>
      <c r="C179" s="31"/>
      <c r="D179" s="31"/>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CM179" s="29"/>
      <c r="CN179" s="29"/>
      <c r="CO179" s="29"/>
      <c r="CP179" s="29"/>
      <c r="CQ179" s="29"/>
      <c r="CR179" s="29"/>
      <c r="CS179" s="29"/>
      <c r="CT179" s="29"/>
      <c r="CU179" s="29"/>
      <c r="CV179" s="29"/>
      <c r="CW179" s="29"/>
      <c r="CX179" s="29"/>
      <c r="CY179" s="29"/>
      <c r="CZ179" s="29"/>
      <c r="DA179" s="29"/>
    </row>
    <row r="180" spans="2:105">
      <c r="B180" s="30"/>
      <c r="C180" s="31"/>
      <c r="D180" s="31"/>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CM180" s="29"/>
      <c r="CN180" s="29"/>
      <c r="CO180" s="29"/>
      <c r="CP180" s="29"/>
      <c r="CQ180" s="29"/>
      <c r="CR180" s="29"/>
      <c r="CS180" s="29"/>
      <c r="CT180" s="29"/>
      <c r="CU180" s="29"/>
      <c r="CV180" s="29"/>
      <c r="CW180" s="29"/>
      <c r="CX180" s="29"/>
      <c r="CY180" s="29"/>
      <c r="CZ180" s="29"/>
      <c r="DA180" s="29"/>
    </row>
    <row r="181" spans="2:105">
      <c r="B181" s="30"/>
      <c r="C181" s="31"/>
      <c r="D181" s="31"/>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CM181" s="29"/>
      <c r="CN181" s="29"/>
      <c r="CO181" s="29"/>
      <c r="CP181" s="29"/>
      <c r="CQ181" s="29"/>
      <c r="CR181" s="29"/>
      <c r="CS181" s="29"/>
      <c r="CT181" s="29"/>
      <c r="CU181" s="29"/>
      <c r="CV181" s="29"/>
      <c r="CW181" s="29"/>
      <c r="CX181" s="29"/>
      <c r="CY181" s="29"/>
      <c r="CZ181" s="29"/>
      <c r="DA181" s="29"/>
    </row>
    <row r="182" spans="2:105">
      <c r="B182" s="30"/>
      <c r="C182" s="31"/>
      <c r="D182" s="31"/>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CM182" s="29"/>
      <c r="CN182" s="29"/>
      <c r="CO182" s="29"/>
      <c r="CP182" s="29"/>
      <c r="CQ182" s="29"/>
      <c r="CR182" s="29"/>
      <c r="CS182" s="29"/>
      <c r="CT182" s="29"/>
      <c r="CU182" s="29"/>
      <c r="CV182" s="29"/>
      <c r="CW182" s="29"/>
      <c r="CX182" s="29"/>
      <c r="CY182" s="29"/>
      <c r="CZ182" s="29"/>
      <c r="DA182" s="29"/>
    </row>
    <row r="183" spans="2:105">
      <c r="B183" s="30"/>
      <c r="C183" s="31"/>
      <c r="D183" s="31"/>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CM183" s="29"/>
      <c r="CN183" s="29"/>
      <c r="CO183" s="29"/>
      <c r="CP183" s="29"/>
      <c r="CQ183" s="29"/>
      <c r="CR183" s="29"/>
      <c r="CS183" s="29"/>
      <c r="CT183" s="29"/>
      <c r="CU183" s="29"/>
      <c r="CV183" s="29"/>
      <c r="CW183" s="29"/>
      <c r="CX183" s="29"/>
      <c r="CY183" s="29"/>
      <c r="CZ183" s="29"/>
      <c r="DA183" s="29"/>
    </row>
    <row r="184" spans="2:105">
      <c r="B184" s="30"/>
      <c r="C184" s="31"/>
      <c r="D184" s="31"/>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row>
    <row r="185" spans="2:105">
      <c r="B185" s="30"/>
      <c r="C185" s="31"/>
      <c r="D185" s="31"/>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CM185" s="29"/>
      <c r="CN185" s="29"/>
      <c r="CO185" s="29"/>
      <c r="CP185" s="29"/>
      <c r="CQ185" s="29"/>
      <c r="CR185" s="29"/>
      <c r="CS185" s="29"/>
      <c r="CT185" s="29"/>
      <c r="CU185" s="29"/>
      <c r="CV185" s="29"/>
      <c r="CW185" s="29"/>
      <c r="CX185" s="29"/>
      <c r="CY185" s="29"/>
      <c r="CZ185" s="29"/>
      <c r="DA185" s="29"/>
    </row>
    <row r="186" spans="2:105">
      <c r="B186" s="30"/>
      <c r="C186" s="31"/>
      <c r="D186" s="31"/>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CM186" s="29"/>
      <c r="CN186" s="29"/>
      <c r="CO186" s="29"/>
      <c r="CP186" s="29"/>
      <c r="CQ186" s="29"/>
      <c r="CR186" s="29"/>
      <c r="CS186" s="29"/>
      <c r="CT186" s="29"/>
      <c r="CU186" s="29"/>
      <c r="CV186" s="29"/>
      <c r="CW186" s="29"/>
      <c r="CX186" s="29"/>
      <c r="CY186" s="29"/>
      <c r="CZ186" s="29"/>
      <c r="DA186" s="29"/>
    </row>
    <row r="187" spans="2:105">
      <c r="B187" s="30"/>
      <c r="C187" s="31"/>
      <c r="D187" s="31"/>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CM187" s="29"/>
      <c r="CN187" s="29"/>
      <c r="CO187" s="29"/>
      <c r="CP187" s="29"/>
      <c r="CQ187" s="29"/>
      <c r="CR187" s="29"/>
      <c r="CS187" s="29"/>
      <c r="CT187" s="29"/>
      <c r="CU187" s="29"/>
      <c r="CV187" s="29"/>
      <c r="CW187" s="29"/>
      <c r="CX187" s="29"/>
      <c r="CY187" s="29"/>
      <c r="CZ187" s="29"/>
      <c r="DA187" s="29"/>
    </row>
    <row r="188" spans="2:105">
      <c r="B188" s="30"/>
      <c r="C188" s="31"/>
      <c r="D188" s="31"/>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CM188" s="29"/>
      <c r="CN188" s="29"/>
      <c r="CO188" s="29"/>
      <c r="CP188" s="29"/>
      <c r="CQ188" s="29"/>
      <c r="CR188" s="29"/>
      <c r="CS188" s="29"/>
      <c r="CT188" s="29"/>
      <c r="CU188" s="29"/>
      <c r="CV188" s="29"/>
      <c r="CW188" s="29"/>
      <c r="CX188" s="29"/>
      <c r="CY188" s="29"/>
      <c r="CZ188" s="29"/>
      <c r="DA188" s="29"/>
    </row>
    <row r="189" spans="2:105">
      <c r="B189" s="30"/>
      <c r="C189" s="31"/>
      <c r="D189" s="31"/>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CM189" s="29"/>
      <c r="CN189" s="29"/>
      <c r="CO189" s="29"/>
      <c r="CP189" s="29"/>
      <c r="CQ189" s="29"/>
      <c r="CR189" s="29"/>
      <c r="CS189" s="29"/>
      <c r="CT189" s="29"/>
      <c r="CU189" s="29"/>
      <c r="CV189" s="29"/>
      <c r="CW189" s="29"/>
      <c r="CX189" s="29"/>
      <c r="CY189" s="29"/>
      <c r="CZ189" s="29"/>
      <c r="DA189" s="29"/>
    </row>
    <row r="190" spans="2:105">
      <c r="B190" s="30"/>
      <c r="C190" s="31"/>
      <c r="D190" s="3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CM190" s="29"/>
      <c r="CN190" s="29"/>
      <c r="CO190" s="29"/>
      <c r="CP190" s="29"/>
      <c r="CQ190" s="29"/>
      <c r="CR190" s="29"/>
      <c r="CS190" s="29"/>
      <c r="CT190" s="29"/>
      <c r="CU190" s="29"/>
      <c r="CV190" s="29"/>
      <c r="CW190" s="29"/>
      <c r="CX190" s="29"/>
      <c r="CY190" s="29"/>
      <c r="CZ190" s="29"/>
      <c r="DA190" s="29"/>
    </row>
    <row r="191" spans="2:105">
      <c r="B191" s="30"/>
      <c r="C191" s="31"/>
      <c r="D191" s="31"/>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CM191" s="29"/>
      <c r="CN191" s="29"/>
      <c r="CO191" s="29"/>
      <c r="CP191" s="29"/>
      <c r="CQ191" s="29"/>
      <c r="CR191" s="29"/>
      <c r="CS191" s="29"/>
      <c r="CT191" s="29"/>
      <c r="CU191" s="29"/>
      <c r="CV191" s="29"/>
      <c r="CW191" s="29"/>
      <c r="CX191" s="29"/>
      <c r="CY191" s="29"/>
      <c r="CZ191" s="29"/>
      <c r="DA191" s="29"/>
    </row>
    <row r="192" spans="2:105">
      <c r="B192" s="30"/>
      <c r="C192" s="31"/>
      <c r="D192" s="31"/>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CM192" s="29"/>
      <c r="CN192" s="29"/>
      <c r="CO192" s="29"/>
      <c r="CP192" s="29"/>
      <c r="CQ192" s="29"/>
      <c r="CR192" s="29"/>
      <c r="CS192" s="29"/>
      <c r="CT192" s="29"/>
      <c r="CU192" s="29"/>
      <c r="CV192" s="29"/>
      <c r="CW192" s="29"/>
      <c r="CX192" s="29"/>
      <c r="CY192" s="29"/>
      <c r="CZ192" s="29"/>
      <c r="DA192" s="29"/>
    </row>
    <row r="193" spans="2:105">
      <c r="B193" s="30"/>
      <c r="C193" s="31"/>
      <c r="D193" s="31"/>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CM193" s="29"/>
      <c r="CN193" s="29"/>
      <c r="CO193" s="29"/>
      <c r="CP193" s="29"/>
      <c r="CQ193" s="29"/>
      <c r="CR193" s="29"/>
      <c r="CS193" s="29"/>
      <c r="CT193" s="29"/>
      <c r="CU193" s="29"/>
      <c r="CV193" s="29"/>
      <c r="CW193" s="29"/>
      <c r="CX193" s="29"/>
      <c r="CY193" s="29"/>
      <c r="CZ193" s="29"/>
      <c r="DA193" s="29"/>
    </row>
    <row r="194" spans="2:105">
      <c r="B194" s="30"/>
      <c r="C194" s="31"/>
      <c r="D194" s="31"/>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CM194" s="29"/>
      <c r="CN194" s="29"/>
      <c r="CO194" s="29"/>
      <c r="CP194" s="29"/>
      <c r="CQ194" s="29"/>
      <c r="CR194" s="29"/>
      <c r="CS194" s="29"/>
      <c r="CT194" s="29"/>
      <c r="CU194" s="29"/>
      <c r="CV194" s="29"/>
      <c r="CW194" s="29"/>
      <c r="CX194" s="29"/>
      <c r="CY194" s="29"/>
      <c r="CZ194" s="29"/>
      <c r="DA194" s="29"/>
    </row>
    <row r="195" spans="2:105">
      <c r="B195" s="30"/>
      <c r="C195" s="31"/>
      <c r="D195" s="31"/>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CM195" s="29"/>
      <c r="CN195" s="29"/>
      <c r="CO195" s="29"/>
      <c r="CP195" s="29"/>
      <c r="CQ195" s="29"/>
      <c r="CR195" s="29"/>
      <c r="CS195" s="29"/>
      <c r="CT195" s="29"/>
      <c r="CU195" s="29"/>
      <c r="CV195" s="29"/>
      <c r="CW195" s="29"/>
      <c r="CX195" s="29"/>
      <c r="CY195" s="29"/>
      <c r="CZ195" s="29"/>
      <c r="DA195" s="29"/>
    </row>
    <row r="196" spans="2:105">
      <c r="B196" s="30"/>
      <c r="C196" s="31"/>
      <c r="D196" s="31"/>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CM196" s="29"/>
      <c r="CN196" s="29"/>
      <c r="CO196" s="29"/>
      <c r="CP196" s="29"/>
      <c r="CQ196" s="29"/>
      <c r="CR196" s="29"/>
      <c r="CS196" s="29"/>
      <c r="CT196" s="29"/>
      <c r="CU196" s="29"/>
      <c r="CV196" s="29"/>
      <c r="CW196" s="29"/>
      <c r="CX196" s="29"/>
      <c r="CY196" s="29"/>
      <c r="CZ196" s="29"/>
      <c r="DA196" s="29"/>
    </row>
    <row r="197" spans="2:105">
      <c r="B197" s="30"/>
      <c r="C197" s="31"/>
      <c r="D197" s="31"/>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CM197" s="29"/>
      <c r="CN197" s="29"/>
      <c r="CO197" s="29"/>
      <c r="CP197" s="29"/>
      <c r="CQ197" s="29"/>
      <c r="CR197" s="29"/>
      <c r="CS197" s="29"/>
      <c r="CT197" s="29"/>
      <c r="CU197" s="29"/>
      <c r="CV197" s="29"/>
      <c r="CW197" s="29"/>
      <c r="CX197" s="29"/>
      <c r="CY197" s="29"/>
      <c r="CZ197" s="29"/>
      <c r="DA197" s="29"/>
    </row>
    <row r="198" spans="2:105">
      <c r="B198" s="30"/>
      <c r="C198" s="31"/>
      <c r="D198" s="31"/>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CM198" s="29"/>
      <c r="CN198" s="29"/>
      <c r="CO198" s="29"/>
      <c r="CP198" s="29"/>
      <c r="CQ198" s="29"/>
      <c r="CR198" s="29"/>
      <c r="CS198" s="29"/>
      <c r="CT198" s="29"/>
      <c r="CU198" s="29"/>
      <c r="CV198" s="29"/>
      <c r="CW198" s="29"/>
      <c r="CX198" s="29"/>
      <c r="CY198" s="29"/>
      <c r="CZ198" s="29"/>
      <c r="DA198" s="29"/>
    </row>
    <row r="199" spans="2:105">
      <c r="B199" s="30"/>
      <c r="C199" s="31"/>
      <c r="D199" s="31"/>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CM199" s="29"/>
      <c r="CN199" s="29"/>
      <c r="CO199" s="29"/>
      <c r="CP199" s="29"/>
      <c r="CQ199" s="29"/>
      <c r="CR199" s="29"/>
      <c r="CS199" s="29"/>
      <c r="CT199" s="29"/>
      <c r="CU199" s="29"/>
      <c r="CV199" s="29"/>
      <c r="CW199" s="29"/>
      <c r="CX199" s="29"/>
      <c r="CY199" s="29"/>
      <c r="CZ199" s="29"/>
      <c r="DA199" s="29"/>
    </row>
    <row r="200" spans="2:105">
      <c r="B200" s="30"/>
      <c r="C200" s="31"/>
      <c r="D200" s="31"/>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CM200" s="29"/>
      <c r="CN200" s="29"/>
      <c r="CO200" s="29"/>
      <c r="CP200" s="29"/>
      <c r="CQ200" s="29"/>
      <c r="CR200" s="29"/>
      <c r="CS200" s="29"/>
      <c r="CT200" s="29"/>
      <c r="CU200" s="29"/>
      <c r="CV200" s="29"/>
      <c r="CW200" s="29"/>
      <c r="CX200" s="29"/>
      <c r="CY200" s="29"/>
      <c r="CZ200" s="29"/>
      <c r="DA200" s="29"/>
    </row>
    <row r="201" spans="2:105">
      <c r="B201" s="30"/>
      <c r="C201" s="31"/>
      <c r="D201" s="31"/>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CM201" s="29"/>
      <c r="CN201" s="29"/>
      <c r="CO201" s="29"/>
      <c r="CP201" s="29"/>
      <c r="CQ201" s="29"/>
      <c r="CR201" s="29"/>
      <c r="CS201" s="29"/>
      <c r="CT201" s="29"/>
      <c r="CU201" s="29"/>
      <c r="CV201" s="29"/>
      <c r="CW201" s="29"/>
      <c r="CX201" s="29"/>
      <c r="CY201" s="29"/>
      <c r="CZ201" s="29"/>
      <c r="DA201" s="29"/>
    </row>
    <row r="202" spans="2:105">
      <c r="B202" s="30"/>
      <c r="C202" s="31"/>
      <c r="D202" s="31"/>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29"/>
      <c r="BH202" s="29"/>
      <c r="BI202" s="29"/>
      <c r="BJ202" s="29"/>
      <c r="BK202" s="29"/>
      <c r="BL202" s="29"/>
      <c r="BM202" s="29"/>
      <c r="BN202" s="29"/>
      <c r="BO202" s="29"/>
      <c r="BP202" s="29"/>
      <c r="BQ202" s="29"/>
      <c r="BR202" s="29"/>
      <c r="BS202" s="29"/>
      <c r="BT202" s="29"/>
      <c r="BU202" s="29"/>
      <c r="BV202" s="29"/>
      <c r="BW202" s="29"/>
      <c r="BX202" s="29"/>
      <c r="BY202" s="29"/>
      <c r="BZ202" s="29"/>
      <c r="CA202" s="29"/>
      <c r="CB202" s="29"/>
      <c r="CC202" s="29"/>
      <c r="CD202" s="29"/>
      <c r="CE202" s="29"/>
      <c r="CF202" s="29"/>
      <c r="CG202" s="29"/>
      <c r="CH202" s="29"/>
      <c r="CI202" s="29"/>
      <c r="CJ202" s="29"/>
      <c r="CK202" s="29"/>
      <c r="CL202" s="29"/>
      <c r="CM202" s="29"/>
      <c r="CN202" s="29"/>
      <c r="CO202" s="29"/>
      <c r="CP202" s="29"/>
      <c r="CQ202" s="29"/>
      <c r="CR202" s="29"/>
      <c r="CS202" s="29"/>
      <c r="CT202" s="29"/>
      <c r="CU202" s="29"/>
      <c r="CV202" s="29"/>
      <c r="CW202" s="29"/>
      <c r="CX202" s="29"/>
      <c r="CY202" s="29"/>
      <c r="CZ202" s="29"/>
      <c r="DA202" s="29"/>
    </row>
    <row r="203" spans="2:105">
      <c r="B203" s="30"/>
      <c r="C203" s="31"/>
      <c r="D203" s="31"/>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29"/>
      <c r="BH203" s="29"/>
      <c r="BI203" s="29"/>
      <c r="BJ203" s="29"/>
      <c r="BK203" s="29"/>
      <c r="BL203" s="29"/>
      <c r="BM203" s="29"/>
      <c r="BN203" s="29"/>
      <c r="BO203" s="29"/>
      <c r="BP203" s="29"/>
      <c r="BQ203" s="29"/>
      <c r="BR203" s="29"/>
      <c r="BS203" s="29"/>
      <c r="BT203" s="29"/>
      <c r="BU203" s="29"/>
      <c r="BV203" s="29"/>
      <c r="BW203" s="29"/>
      <c r="BX203" s="29"/>
      <c r="BY203" s="29"/>
      <c r="BZ203" s="29"/>
      <c r="CA203" s="29"/>
      <c r="CB203" s="29"/>
      <c r="CC203" s="29"/>
      <c r="CD203" s="29"/>
      <c r="CE203" s="29"/>
      <c r="CF203" s="29"/>
      <c r="CG203" s="29"/>
      <c r="CH203" s="29"/>
      <c r="CI203" s="29"/>
      <c r="CJ203" s="29"/>
      <c r="CK203" s="29"/>
      <c r="CL203" s="29"/>
      <c r="CM203" s="29"/>
      <c r="CN203" s="29"/>
      <c r="CO203" s="29"/>
      <c r="CP203" s="29"/>
      <c r="CQ203" s="29"/>
      <c r="CR203" s="29"/>
      <c r="CS203" s="29"/>
      <c r="CT203" s="29"/>
      <c r="CU203" s="29"/>
      <c r="CV203" s="29"/>
      <c r="CW203" s="29"/>
      <c r="CX203" s="29"/>
      <c r="CY203" s="29"/>
      <c r="CZ203" s="29"/>
      <c r="DA203" s="29"/>
    </row>
    <row r="204" spans="2:105">
      <c r="B204" s="30"/>
      <c r="C204" s="31"/>
      <c r="D204" s="31"/>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29"/>
      <c r="BH204" s="29"/>
      <c r="BI204" s="29"/>
      <c r="BJ204" s="29"/>
      <c r="BK204" s="29"/>
      <c r="BL204" s="29"/>
      <c r="BM204" s="29"/>
      <c r="BN204" s="29"/>
      <c r="BO204" s="29"/>
      <c r="BP204" s="29"/>
      <c r="BQ204" s="29"/>
      <c r="BR204" s="29"/>
      <c r="BS204" s="29"/>
      <c r="BT204" s="29"/>
      <c r="BU204" s="29"/>
      <c r="BV204" s="29"/>
      <c r="BW204" s="29"/>
      <c r="BX204" s="29"/>
      <c r="BY204" s="29"/>
      <c r="BZ204" s="29"/>
      <c r="CA204" s="29"/>
      <c r="CB204" s="29"/>
      <c r="CC204" s="29"/>
      <c r="CD204" s="29"/>
      <c r="CE204" s="29"/>
      <c r="CF204" s="29"/>
      <c r="CG204" s="29"/>
      <c r="CH204" s="29"/>
      <c r="CI204" s="29"/>
      <c r="CJ204" s="29"/>
      <c r="CK204" s="29"/>
      <c r="CL204" s="29"/>
      <c r="CM204" s="29"/>
      <c r="CN204" s="29"/>
      <c r="CO204" s="29"/>
      <c r="CP204" s="29"/>
      <c r="CQ204" s="29"/>
      <c r="CR204" s="29"/>
      <c r="CS204" s="29"/>
      <c r="CT204" s="29"/>
      <c r="CU204" s="29"/>
      <c r="CV204" s="29"/>
      <c r="CW204" s="29"/>
      <c r="CX204" s="29"/>
      <c r="CY204" s="29"/>
      <c r="CZ204" s="29"/>
      <c r="DA204" s="29"/>
    </row>
    <row r="205" spans="2:105">
      <c r="B205" s="30"/>
      <c r="C205" s="31"/>
      <c r="D205" s="31"/>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29"/>
      <c r="BH205" s="29"/>
      <c r="BI205" s="29"/>
      <c r="BJ205" s="29"/>
      <c r="BK205" s="29"/>
      <c r="BL205" s="29"/>
      <c r="BM205" s="29"/>
      <c r="BN205" s="29"/>
      <c r="BO205" s="29"/>
      <c r="BP205" s="29"/>
      <c r="BQ205" s="29"/>
      <c r="BR205" s="29"/>
      <c r="BS205" s="29"/>
      <c r="BT205" s="29"/>
      <c r="BU205" s="29"/>
      <c r="BV205" s="29"/>
      <c r="BW205" s="29"/>
      <c r="BX205" s="29"/>
      <c r="BY205" s="29"/>
      <c r="BZ205" s="29"/>
      <c r="CA205" s="29"/>
      <c r="CB205" s="29"/>
      <c r="CC205" s="29"/>
      <c r="CD205" s="29"/>
      <c r="CE205" s="29"/>
      <c r="CF205" s="29"/>
      <c r="CG205" s="29"/>
      <c r="CH205" s="29"/>
      <c r="CI205" s="29"/>
      <c r="CJ205" s="29"/>
      <c r="CK205" s="29"/>
      <c r="CL205" s="29"/>
      <c r="CM205" s="29"/>
      <c r="CN205" s="29"/>
      <c r="CO205" s="29"/>
      <c r="CP205" s="29"/>
      <c r="CQ205" s="29"/>
      <c r="CR205" s="29"/>
      <c r="CS205" s="29"/>
      <c r="CT205" s="29"/>
      <c r="CU205" s="29"/>
      <c r="CV205" s="29"/>
      <c r="CW205" s="29"/>
      <c r="CX205" s="29"/>
      <c r="CY205" s="29"/>
      <c r="CZ205" s="29"/>
      <c r="DA205" s="29"/>
    </row>
    <row r="206" spans="2:105">
      <c r="B206" s="30"/>
      <c r="C206" s="31"/>
      <c r="D206" s="31"/>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29"/>
      <c r="BH206" s="29"/>
      <c r="BI206" s="29"/>
      <c r="BJ206" s="29"/>
      <c r="BK206" s="29"/>
      <c r="BL206" s="29"/>
      <c r="BM206" s="29"/>
      <c r="BN206" s="29"/>
      <c r="BO206" s="29"/>
      <c r="BP206" s="29"/>
      <c r="BQ206" s="29"/>
      <c r="BR206" s="29"/>
      <c r="BS206" s="29"/>
      <c r="BT206" s="29"/>
      <c r="BU206" s="29"/>
      <c r="BV206" s="29"/>
      <c r="BW206" s="29"/>
      <c r="BX206" s="29"/>
      <c r="BY206" s="29"/>
      <c r="BZ206" s="29"/>
      <c r="CA206" s="29"/>
      <c r="CB206" s="29"/>
      <c r="CC206" s="29"/>
      <c r="CD206" s="29"/>
      <c r="CE206" s="29"/>
      <c r="CF206" s="29"/>
      <c r="CG206" s="29"/>
      <c r="CH206" s="29"/>
      <c r="CI206" s="29"/>
      <c r="CJ206" s="29"/>
      <c r="CK206" s="29"/>
      <c r="CL206" s="29"/>
      <c r="CM206" s="29"/>
      <c r="CN206" s="29"/>
      <c r="CO206" s="29"/>
      <c r="CP206" s="29"/>
      <c r="CQ206" s="29"/>
      <c r="CR206" s="29"/>
      <c r="CS206" s="29"/>
      <c r="CT206" s="29"/>
      <c r="CU206" s="29"/>
      <c r="CV206" s="29"/>
      <c r="CW206" s="29"/>
      <c r="CX206" s="29"/>
      <c r="CY206" s="29"/>
      <c r="CZ206" s="29"/>
      <c r="DA206" s="29"/>
    </row>
    <row r="207" spans="2:105">
      <c r="B207" s="30"/>
      <c r="C207" s="31"/>
      <c r="D207" s="31"/>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29"/>
      <c r="BS207" s="29"/>
      <c r="BT207" s="29"/>
      <c r="BU207" s="29"/>
      <c r="BV207" s="29"/>
      <c r="BW207" s="29"/>
      <c r="BX207" s="29"/>
      <c r="BY207" s="29"/>
      <c r="BZ207" s="29"/>
      <c r="CA207" s="29"/>
      <c r="CB207" s="29"/>
      <c r="CC207" s="29"/>
      <c r="CD207" s="29"/>
      <c r="CE207" s="29"/>
      <c r="CF207" s="29"/>
      <c r="CG207" s="29"/>
      <c r="CH207" s="29"/>
      <c r="CI207" s="29"/>
      <c r="CJ207" s="29"/>
      <c r="CK207" s="29"/>
      <c r="CL207" s="29"/>
      <c r="CM207" s="29"/>
      <c r="CN207" s="29"/>
      <c r="CO207" s="29"/>
      <c r="CP207" s="29"/>
      <c r="CQ207" s="29"/>
      <c r="CR207" s="29"/>
      <c r="CS207" s="29"/>
      <c r="CT207" s="29"/>
      <c r="CU207" s="29"/>
      <c r="CV207" s="29"/>
      <c r="CW207" s="29"/>
      <c r="CX207" s="29"/>
      <c r="CY207" s="29"/>
      <c r="CZ207" s="29"/>
      <c r="DA207" s="29"/>
    </row>
    <row r="208" spans="2:105">
      <c r="B208" s="30"/>
      <c r="C208" s="31"/>
      <c r="D208" s="31"/>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29"/>
      <c r="BH208" s="29"/>
      <c r="BI208" s="29"/>
      <c r="BJ208" s="29"/>
      <c r="BK208" s="29"/>
      <c r="BL208" s="29"/>
      <c r="BM208" s="29"/>
      <c r="BN208" s="29"/>
      <c r="BO208" s="29"/>
      <c r="BP208" s="29"/>
      <c r="BQ208" s="29"/>
      <c r="BR208" s="29"/>
      <c r="BS208" s="29"/>
      <c r="BT208" s="29"/>
      <c r="BU208" s="29"/>
      <c r="BV208" s="29"/>
      <c r="BW208" s="29"/>
      <c r="BX208" s="29"/>
      <c r="BY208" s="29"/>
      <c r="BZ208" s="29"/>
      <c r="CA208" s="29"/>
      <c r="CB208" s="29"/>
      <c r="CC208" s="29"/>
      <c r="CD208" s="29"/>
      <c r="CE208" s="29"/>
      <c r="CF208" s="29"/>
      <c r="CG208" s="29"/>
      <c r="CH208" s="29"/>
      <c r="CI208" s="29"/>
      <c r="CJ208" s="29"/>
      <c r="CK208" s="29"/>
      <c r="CL208" s="29"/>
      <c r="CM208" s="29"/>
      <c r="CN208" s="29"/>
      <c r="CO208" s="29"/>
      <c r="CP208" s="29"/>
      <c r="CQ208" s="29"/>
      <c r="CR208" s="29"/>
      <c r="CS208" s="29"/>
      <c r="CT208" s="29"/>
      <c r="CU208" s="29"/>
      <c r="CV208" s="29"/>
      <c r="CW208" s="29"/>
      <c r="CX208" s="29"/>
      <c r="CY208" s="29"/>
      <c r="CZ208" s="29"/>
      <c r="DA208" s="29"/>
    </row>
    <row r="209" spans="2:105">
      <c r="B209" s="30"/>
      <c r="C209" s="31"/>
      <c r="D209" s="31"/>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29"/>
      <c r="BH209" s="29"/>
      <c r="BI209" s="29"/>
      <c r="BJ209" s="29"/>
      <c r="BK209" s="29"/>
      <c r="BL209" s="29"/>
      <c r="BM209" s="29"/>
      <c r="BN209" s="29"/>
      <c r="BO209" s="29"/>
      <c r="BP209" s="29"/>
      <c r="BQ209" s="29"/>
      <c r="BR209" s="29"/>
      <c r="BS209" s="29"/>
      <c r="BT209" s="29"/>
      <c r="BU209" s="29"/>
      <c r="BV209" s="29"/>
      <c r="BW209" s="29"/>
      <c r="BX209" s="29"/>
      <c r="BY209" s="29"/>
      <c r="BZ209" s="29"/>
      <c r="CA209" s="29"/>
      <c r="CB209" s="29"/>
      <c r="CC209" s="29"/>
      <c r="CD209" s="29"/>
      <c r="CE209" s="29"/>
      <c r="CF209" s="29"/>
      <c r="CG209" s="29"/>
      <c r="CH209" s="29"/>
      <c r="CI209" s="29"/>
      <c r="CJ209" s="29"/>
      <c r="CK209" s="29"/>
      <c r="CL209" s="29"/>
      <c r="CM209" s="29"/>
      <c r="CN209" s="29"/>
      <c r="CO209" s="29"/>
      <c r="CP209" s="29"/>
      <c r="CQ209" s="29"/>
      <c r="CR209" s="29"/>
      <c r="CS209" s="29"/>
      <c r="CT209" s="29"/>
      <c r="CU209" s="29"/>
      <c r="CV209" s="29"/>
      <c r="CW209" s="29"/>
      <c r="CX209" s="29"/>
      <c r="CY209" s="29"/>
      <c r="CZ209" s="29"/>
      <c r="DA209" s="29"/>
    </row>
    <row r="210" spans="2:105">
      <c r="B210" s="30"/>
      <c r="C210" s="31"/>
      <c r="D210" s="3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29"/>
      <c r="BH210" s="29"/>
      <c r="BI210" s="29"/>
      <c r="BJ210" s="29"/>
      <c r="BK210" s="29"/>
      <c r="BL210" s="29"/>
      <c r="BM210" s="29"/>
      <c r="BN210" s="29"/>
      <c r="BO210" s="29"/>
      <c r="BP210" s="29"/>
      <c r="BQ210" s="29"/>
      <c r="BR210" s="29"/>
      <c r="BS210" s="29"/>
      <c r="BT210" s="29"/>
      <c r="BU210" s="29"/>
      <c r="BV210" s="29"/>
      <c r="BW210" s="29"/>
      <c r="BX210" s="29"/>
      <c r="BY210" s="29"/>
      <c r="BZ210" s="29"/>
      <c r="CA210" s="29"/>
      <c r="CB210" s="29"/>
      <c r="CC210" s="29"/>
      <c r="CD210" s="29"/>
      <c r="CE210" s="29"/>
      <c r="CF210" s="29"/>
      <c r="CG210" s="29"/>
      <c r="CH210" s="29"/>
      <c r="CI210" s="29"/>
      <c r="CJ210" s="29"/>
      <c r="CK210" s="29"/>
      <c r="CL210" s="29"/>
      <c r="CM210" s="29"/>
      <c r="CN210" s="29"/>
      <c r="CO210" s="29"/>
      <c r="CP210" s="29"/>
      <c r="CQ210" s="29"/>
      <c r="CR210" s="29"/>
      <c r="CS210" s="29"/>
      <c r="CT210" s="29"/>
      <c r="CU210" s="29"/>
      <c r="CV210" s="29"/>
      <c r="CW210" s="29"/>
      <c r="CX210" s="29"/>
      <c r="CY210" s="29"/>
      <c r="CZ210" s="29"/>
      <c r="DA210" s="29"/>
    </row>
    <row r="211" spans="2:105">
      <c r="B211" s="30"/>
      <c r="C211" s="31"/>
      <c r="D211" s="31"/>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29"/>
      <c r="BH211" s="29"/>
      <c r="BI211" s="29"/>
      <c r="BJ211" s="29"/>
      <c r="BK211" s="29"/>
      <c r="BL211" s="29"/>
      <c r="BM211" s="29"/>
      <c r="BN211" s="29"/>
      <c r="BO211" s="29"/>
      <c r="BP211" s="29"/>
      <c r="BQ211" s="29"/>
      <c r="BR211" s="29"/>
      <c r="BS211" s="29"/>
      <c r="BT211" s="29"/>
      <c r="BU211" s="29"/>
      <c r="BV211" s="29"/>
      <c r="BW211" s="29"/>
      <c r="BX211" s="29"/>
      <c r="BY211" s="29"/>
      <c r="BZ211" s="29"/>
      <c r="CA211" s="29"/>
      <c r="CB211" s="29"/>
      <c r="CC211" s="29"/>
      <c r="CD211" s="29"/>
      <c r="CE211" s="29"/>
      <c r="CF211" s="29"/>
      <c r="CG211" s="29"/>
      <c r="CH211" s="29"/>
      <c r="CI211" s="29"/>
      <c r="CJ211" s="29"/>
      <c r="CK211" s="29"/>
      <c r="CL211" s="29"/>
      <c r="CM211" s="29"/>
      <c r="CN211" s="29"/>
      <c r="CO211" s="29"/>
      <c r="CP211" s="29"/>
      <c r="CQ211" s="29"/>
      <c r="CR211" s="29"/>
      <c r="CS211" s="29"/>
      <c r="CT211" s="29"/>
      <c r="CU211" s="29"/>
      <c r="CV211" s="29"/>
      <c r="CW211" s="29"/>
      <c r="CX211" s="29"/>
      <c r="CY211" s="29"/>
      <c r="CZ211" s="29"/>
      <c r="DA211" s="29"/>
    </row>
    <row r="212" spans="2:105">
      <c r="B212" s="30"/>
      <c r="C212" s="31"/>
      <c r="D212" s="31"/>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29"/>
      <c r="BH212" s="29"/>
      <c r="BI212" s="29"/>
      <c r="BJ212" s="29"/>
      <c r="BK212" s="29"/>
      <c r="BL212" s="29"/>
      <c r="BM212" s="29"/>
      <c r="BN212" s="29"/>
      <c r="BO212" s="29"/>
      <c r="BP212" s="29"/>
      <c r="BQ212" s="29"/>
      <c r="BR212" s="29"/>
      <c r="BS212" s="29"/>
      <c r="BT212" s="29"/>
      <c r="BU212" s="29"/>
      <c r="BV212" s="29"/>
      <c r="BW212" s="29"/>
      <c r="BX212" s="29"/>
      <c r="BY212" s="29"/>
      <c r="BZ212" s="29"/>
      <c r="CA212" s="29"/>
      <c r="CB212" s="29"/>
      <c r="CC212" s="29"/>
      <c r="CD212" s="29"/>
      <c r="CE212" s="29"/>
      <c r="CF212" s="29"/>
      <c r="CG212" s="29"/>
      <c r="CH212" s="29"/>
      <c r="CI212" s="29"/>
      <c r="CJ212" s="29"/>
      <c r="CK212" s="29"/>
      <c r="CL212" s="29"/>
      <c r="CM212" s="29"/>
      <c r="CN212" s="29"/>
      <c r="CO212" s="29"/>
      <c r="CP212" s="29"/>
      <c r="CQ212" s="29"/>
      <c r="CR212" s="29"/>
      <c r="CS212" s="29"/>
      <c r="CT212" s="29"/>
      <c r="CU212" s="29"/>
      <c r="CV212" s="29"/>
      <c r="CW212" s="29"/>
      <c r="CX212" s="29"/>
      <c r="CY212" s="29"/>
      <c r="CZ212" s="29"/>
      <c r="DA212" s="29"/>
    </row>
    <row r="213" spans="2:105">
      <c r="B213" s="30"/>
      <c r="C213" s="31"/>
      <c r="D213" s="31"/>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29"/>
      <c r="BS213" s="29"/>
      <c r="BT213" s="29"/>
      <c r="BU213" s="29"/>
      <c r="BV213" s="29"/>
      <c r="BW213" s="29"/>
      <c r="BX213" s="29"/>
      <c r="BY213" s="29"/>
      <c r="BZ213" s="29"/>
      <c r="CA213" s="29"/>
      <c r="CB213" s="29"/>
      <c r="CC213" s="29"/>
      <c r="CD213" s="29"/>
      <c r="CE213" s="29"/>
      <c r="CF213" s="29"/>
      <c r="CG213" s="29"/>
      <c r="CH213" s="29"/>
      <c r="CI213" s="29"/>
      <c r="CJ213" s="29"/>
      <c r="CK213" s="29"/>
      <c r="CL213" s="29"/>
      <c r="CM213" s="29"/>
      <c r="CN213" s="29"/>
      <c r="CO213" s="29"/>
      <c r="CP213" s="29"/>
      <c r="CQ213" s="29"/>
      <c r="CR213" s="29"/>
      <c r="CS213" s="29"/>
      <c r="CT213" s="29"/>
      <c r="CU213" s="29"/>
      <c r="CV213" s="29"/>
      <c r="CW213" s="29"/>
      <c r="CX213" s="29"/>
      <c r="CY213" s="29"/>
      <c r="CZ213" s="29"/>
      <c r="DA213" s="29"/>
    </row>
    <row r="214" spans="2:105">
      <c r="B214" s="30"/>
      <c r="C214" s="31"/>
      <c r="D214" s="31"/>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row>
    <row r="215" spans="2:105">
      <c r="B215" s="30"/>
      <c r="C215" s="31"/>
      <c r="D215" s="31"/>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row>
    <row r="216" spans="2:105">
      <c r="B216" s="30"/>
      <c r="C216" s="31"/>
      <c r="D216" s="31"/>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row>
    <row r="217" spans="2:105">
      <c r="B217" s="30"/>
      <c r="C217" s="31"/>
      <c r="D217" s="31"/>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row>
    <row r="218" spans="2:105">
      <c r="B218" s="30"/>
      <c r="C218" s="31"/>
      <c r="D218" s="31"/>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row>
    <row r="219" spans="2:105">
      <c r="B219" s="30"/>
      <c r="C219" s="31"/>
      <c r="D219" s="31"/>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row>
    <row r="220" spans="2:105">
      <c r="B220" s="30"/>
      <c r="C220" s="31"/>
      <c r="D220" s="31"/>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row>
    <row r="221" spans="2:105">
      <c r="B221" s="30"/>
      <c r="C221" s="31"/>
      <c r="D221" s="31"/>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row>
    <row r="222" spans="2:105">
      <c r="B222" s="30"/>
      <c r="C222" s="31"/>
      <c r="D222" s="31"/>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row>
    <row r="223" spans="2:105">
      <c r="B223" s="30"/>
      <c r="C223" s="31"/>
      <c r="D223" s="31"/>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row>
    <row r="224" spans="2:105">
      <c r="B224" s="30"/>
      <c r="C224" s="31"/>
      <c r="D224" s="31"/>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row>
    <row r="225" spans="2:105">
      <c r="B225" s="30"/>
      <c r="C225" s="31"/>
      <c r="D225" s="31"/>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row>
    <row r="226" spans="2:105">
      <c r="B226" s="30"/>
      <c r="C226" s="31"/>
      <c r="D226" s="31"/>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row>
    <row r="227" spans="2:105">
      <c r="B227" s="30"/>
      <c r="C227" s="31"/>
      <c r="D227" s="31"/>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row>
    <row r="228" spans="2:105">
      <c r="B228" s="30"/>
      <c r="C228" s="31"/>
      <c r="D228" s="31"/>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row>
    <row r="229" spans="2:105">
      <c r="B229" s="30"/>
      <c r="C229" s="31"/>
      <c r="D229" s="31"/>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row>
    <row r="230" spans="2:105">
      <c r="B230" s="30"/>
      <c r="C230" s="31"/>
      <c r="D230" s="31"/>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row>
    <row r="231" spans="2:105">
      <c r="B231" s="30"/>
      <c r="C231" s="31"/>
      <c r="D231" s="31"/>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row>
    <row r="232" spans="2:105">
      <c r="B232" s="30"/>
      <c r="C232" s="31"/>
      <c r="D232" s="31"/>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row>
    <row r="233" spans="2:105">
      <c r="B233" s="30"/>
      <c r="C233" s="31"/>
      <c r="D233" s="31"/>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row>
    <row r="234" spans="2:105">
      <c r="B234" s="30"/>
      <c r="C234" s="31"/>
      <c r="D234" s="31"/>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row>
    <row r="235" spans="2:105">
      <c r="B235" s="30"/>
      <c r="C235" s="31"/>
      <c r="D235" s="31"/>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row>
    <row r="236" spans="2:105">
      <c r="B236" s="30"/>
      <c r="C236" s="31"/>
      <c r="D236" s="31"/>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row>
    <row r="237" spans="2:105">
      <c r="B237" s="30"/>
      <c r="C237" s="31"/>
      <c r="D237" s="31"/>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row>
    <row r="238" spans="2:105">
      <c r="B238" s="30"/>
      <c r="C238" s="31"/>
      <c r="D238" s="31"/>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row>
    <row r="239" spans="2:105">
      <c r="B239" s="30"/>
      <c r="C239" s="31"/>
      <c r="D239" s="31"/>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row>
    <row r="240" spans="2:105">
      <c r="B240" s="30"/>
      <c r="C240" s="31"/>
      <c r="D240" s="31"/>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row>
    <row r="241" spans="2:105">
      <c r="B241" s="30"/>
      <c r="C241" s="31"/>
      <c r="D241" s="31"/>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row>
    <row r="242" spans="2:105">
      <c r="B242" s="30"/>
      <c r="C242" s="31"/>
      <c r="D242" s="31"/>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row>
    <row r="243" spans="2:105">
      <c r="B243" s="30"/>
      <c r="C243" s="31"/>
      <c r="D243" s="31"/>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row>
    <row r="244" spans="2:105">
      <c r="B244" s="30"/>
      <c r="C244" s="31"/>
      <c r="D244" s="31"/>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row>
    <row r="245" spans="2:105">
      <c r="B245" s="30"/>
      <c r="C245" s="31"/>
      <c r="D245" s="31"/>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row>
    <row r="246" spans="2:105">
      <c r="B246" s="30"/>
      <c r="C246" s="31"/>
      <c r="D246" s="31"/>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row>
    <row r="247" spans="2:105">
      <c r="B247" s="30"/>
      <c r="C247" s="31"/>
      <c r="D247" s="31"/>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row>
    <row r="248" spans="2:105">
      <c r="B248" s="30"/>
      <c r="C248" s="31"/>
      <c r="D248" s="31"/>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row>
    <row r="249" spans="2:105">
      <c r="B249" s="30"/>
      <c r="C249" s="31"/>
      <c r="D249" s="31"/>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row>
    <row r="250" spans="2:105">
      <c r="B250" s="30"/>
      <c r="C250" s="31"/>
      <c r="D250" s="31"/>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row>
    <row r="251" spans="2:105">
      <c r="B251" s="30"/>
      <c r="C251" s="31"/>
      <c r="D251" s="31"/>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row>
    <row r="252" spans="2:105">
      <c r="B252" s="30"/>
      <c r="C252" s="31"/>
      <c r="D252" s="31"/>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row>
    <row r="253" spans="2:105">
      <c r="B253" s="30"/>
      <c r="C253" s="31"/>
      <c r="D253" s="31"/>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row>
    <row r="254" spans="2:105">
      <c r="B254" s="30"/>
      <c r="C254" s="31"/>
      <c r="D254" s="31"/>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row>
    <row r="255" spans="2:105">
      <c r="B255" s="30"/>
      <c r="C255" s="31"/>
      <c r="D255" s="31"/>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row>
    <row r="256" spans="2:105">
      <c r="B256" s="30"/>
      <c r="C256" s="31"/>
      <c r="D256" s="31"/>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row>
    <row r="257" spans="2:105">
      <c r="B257" s="30"/>
      <c r="C257" s="31"/>
      <c r="D257" s="31"/>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row>
    <row r="258" spans="2:105">
      <c r="B258" s="30"/>
      <c r="C258" s="31"/>
      <c r="D258" s="31"/>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29"/>
      <c r="BH258" s="29"/>
      <c r="BI258" s="29"/>
      <c r="BJ258" s="29"/>
      <c r="BK258" s="29"/>
      <c r="BL258" s="29"/>
      <c r="BM258" s="29"/>
      <c r="BN258" s="29"/>
      <c r="BO258" s="29"/>
      <c r="BP258" s="29"/>
      <c r="BQ258" s="29"/>
      <c r="BR258" s="29"/>
      <c r="BS258" s="29"/>
      <c r="BT258" s="29"/>
      <c r="BU258" s="29"/>
      <c r="BV258" s="29"/>
      <c r="BW258" s="29"/>
      <c r="BX258" s="29"/>
      <c r="BY258" s="29"/>
      <c r="BZ258" s="29"/>
      <c r="CA258" s="29"/>
      <c r="CB258" s="29"/>
      <c r="CC258" s="29"/>
      <c r="CD258" s="29"/>
      <c r="CE258" s="29"/>
      <c r="CF258" s="29"/>
      <c r="CG258" s="29"/>
      <c r="CH258" s="29"/>
      <c r="CI258" s="29"/>
      <c r="CJ258" s="29"/>
      <c r="CK258" s="29"/>
      <c r="CL258" s="29"/>
      <c r="CM258" s="29"/>
      <c r="CN258" s="29"/>
      <c r="CO258" s="29"/>
      <c r="CP258" s="29"/>
      <c r="CQ258" s="29"/>
      <c r="CR258" s="29"/>
      <c r="CS258" s="29"/>
      <c r="CT258" s="29"/>
      <c r="CU258" s="29"/>
      <c r="CV258" s="29"/>
      <c r="CW258" s="29"/>
      <c r="CX258" s="29"/>
      <c r="CY258" s="29"/>
      <c r="CZ258" s="29"/>
      <c r="DA258" s="29"/>
    </row>
    <row r="259" spans="2:105">
      <c r="B259" s="30"/>
      <c r="C259" s="31"/>
      <c r="D259" s="31"/>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c r="CA259" s="29"/>
      <c r="CB259" s="29"/>
      <c r="CC259" s="29"/>
      <c r="CD259" s="29"/>
      <c r="CE259" s="29"/>
      <c r="CF259" s="29"/>
      <c r="CG259" s="29"/>
      <c r="CH259" s="29"/>
      <c r="CI259" s="29"/>
      <c r="CJ259" s="29"/>
      <c r="CK259" s="29"/>
      <c r="CL259" s="29"/>
      <c r="CM259" s="29"/>
      <c r="CN259" s="29"/>
      <c r="CO259" s="29"/>
      <c r="CP259" s="29"/>
      <c r="CQ259" s="29"/>
      <c r="CR259" s="29"/>
      <c r="CS259" s="29"/>
      <c r="CT259" s="29"/>
      <c r="CU259" s="29"/>
      <c r="CV259" s="29"/>
      <c r="CW259" s="29"/>
      <c r="CX259" s="29"/>
      <c r="CY259" s="29"/>
      <c r="CZ259" s="29"/>
      <c r="DA259" s="29"/>
    </row>
    <row r="260" spans="2:105">
      <c r="B260" s="30"/>
      <c r="C260" s="31"/>
      <c r="D260" s="31"/>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29"/>
      <c r="BH260" s="29"/>
      <c r="BI260" s="29"/>
      <c r="BJ260" s="29"/>
      <c r="BK260" s="29"/>
      <c r="BL260" s="29"/>
      <c r="BM260" s="29"/>
      <c r="BN260" s="29"/>
      <c r="BO260" s="29"/>
      <c r="BP260" s="29"/>
      <c r="BQ260" s="29"/>
      <c r="BR260" s="29"/>
      <c r="BS260" s="29"/>
      <c r="BT260" s="29"/>
      <c r="BU260" s="29"/>
      <c r="BV260" s="29"/>
      <c r="BW260" s="29"/>
      <c r="BX260" s="29"/>
      <c r="BY260" s="29"/>
      <c r="BZ260" s="29"/>
      <c r="CA260" s="29"/>
      <c r="CB260" s="29"/>
      <c r="CC260" s="29"/>
      <c r="CD260" s="29"/>
      <c r="CE260" s="29"/>
      <c r="CF260" s="29"/>
      <c r="CG260" s="29"/>
      <c r="CH260" s="29"/>
      <c r="CI260" s="29"/>
      <c r="CJ260" s="29"/>
      <c r="CK260" s="29"/>
      <c r="CL260" s="29"/>
      <c r="CM260" s="29"/>
      <c r="CN260" s="29"/>
      <c r="CO260" s="29"/>
      <c r="CP260" s="29"/>
      <c r="CQ260" s="29"/>
      <c r="CR260" s="29"/>
      <c r="CS260" s="29"/>
      <c r="CT260" s="29"/>
      <c r="CU260" s="29"/>
      <c r="CV260" s="29"/>
      <c r="CW260" s="29"/>
      <c r="CX260" s="29"/>
      <c r="CY260" s="29"/>
      <c r="CZ260" s="29"/>
      <c r="DA260" s="29"/>
    </row>
    <row r="261" spans="2:105">
      <c r="B261" s="30"/>
      <c r="C261" s="31"/>
      <c r="D261" s="31"/>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29"/>
      <c r="BH261" s="29"/>
      <c r="BI261" s="29"/>
      <c r="BJ261" s="29"/>
      <c r="BK261" s="29"/>
      <c r="BL261" s="29"/>
      <c r="BM261" s="29"/>
      <c r="BN261" s="29"/>
      <c r="BO261" s="29"/>
      <c r="BP261" s="29"/>
      <c r="BQ261" s="29"/>
      <c r="BR261" s="29"/>
      <c r="BS261" s="29"/>
      <c r="BT261" s="29"/>
      <c r="BU261" s="29"/>
      <c r="BV261" s="29"/>
      <c r="BW261" s="29"/>
      <c r="BX261" s="29"/>
      <c r="BY261" s="29"/>
      <c r="BZ261" s="29"/>
      <c r="CA261" s="29"/>
      <c r="CB261" s="29"/>
      <c r="CC261" s="29"/>
      <c r="CD261" s="29"/>
      <c r="CE261" s="29"/>
      <c r="CF261" s="29"/>
      <c r="CG261" s="29"/>
      <c r="CH261" s="29"/>
      <c r="CI261" s="29"/>
      <c r="CJ261" s="29"/>
      <c r="CK261" s="29"/>
      <c r="CL261" s="29"/>
      <c r="CM261" s="29"/>
      <c r="CN261" s="29"/>
      <c r="CO261" s="29"/>
      <c r="CP261" s="29"/>
      <c r="CQ261" s="29"/>
      <c r="CR261" s="29"/>
      <c r="CS261" s="29"/>
      <c r="CT261" s="29"/>
      <c r="CU261" s="29"/>
      <c r="CV261" s="29"/>
      <c r="CW261" s="29"/>
      <c r="CX261" s="29"/>
      <c r="CY261" s="29"/>
      <c r="CZ261" s="29"/>
      <c r="DA261" s="29"/>
    </row>
    <row r="262" spans="2:105">
      <c r="B262" s="30"/>
      <c r="C262" s="31"/>
      <c r="D262" s="31"/>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29"/>
      <c r="BH262" s="29"/>
      <c r="BI262" s="29"/>
      <c r="BJ262" s="29"/>
      <c r="BK262" s="29"/>
      <c r="BL262" s="29"/>
      <c r="BM262" s="29"/>
      <c r="BN262" s="29"/>
      <c r="BO262" s="29"/>
      <c r="BP262" s="29"/>
      <c r="BQ262" s="29"/>
      <c r="BR262" s="29"/>
      <c r="BS262" s="29"/>
      <c r="BT262" s="29"/>
      <c r="BU262" s="29"/>
      <c r="BV262" s="29"/>
      <c r="BW262" s="29"/>
      <c r="BX262" s="29"/>
      <c r="BY262" s="29"/>
      <c r="BZ262" s="29"/>
      <c r="CA262" s="29"/>
      <c r="CB262" s="29"/>
      <c r="CC262" s="29"/>
      <c r="CD262" s="29"/>
      <c r="CE262" s="29"/>
      <c r="CF262" s="29"/>
      <c r="CG262" s="29"/>
      <c r="CH262" s="29"/>
      <c r="CI262" s="29"/>
      <c r="CJ262" s="29"/>
      <c r="CK262" s="29"/>
      <c r="CL262" s="29"/>
      <c r="CM262" s="29"/>
      <c r="CN262" s="29"/>
      <c r="CO262" s="29"/>
      <c r="CP262" s="29"/>
      <c r="CQ262" s="29"/>
      <c r="CR262" s="29"/>
      <c r="CS262" s="29"/>
      <c r="CT262" s="29"/>
      <c r="CU262" s="29"/>
      <c r="CV262" s="29"/>
      <c r="CW262" s="29"/>
      <c r="CX262" s="29"/>
      <c r="CY262" s="29"/>
      <c r="CZ262" s="29"/>
      <c r="DA262" s="29"/>
    </row>
    <row r="263" spans="2:105">
      <c r="B263" s="30"/>
      <c r="C263" s="31"/>
      <c r="D263" s="31"/>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29"/>
      <c r="BH263" s="29"/>
      <c r="BI263" s="29"/>
      <c r="BJ263" s="29"/>
      <c r="BK263" s="29"/>
      <c r="BL263" s="29"/>
      <c r="BM263" s="29"/>
      <c r="BN263" s="29"/>
      <c r="BO263" s="29"/>
      <c r="BP263" s="29"/>
      <c r="BQ263" s="29"/>
      <c r="BR263" s="29"/>
      <c r="BS263" s="29"/>
      <c r="BT263" s="29"/>
      <c r="BU263" s="29"/>
      <c r="BV263" s="29"/>
      <c r="BW263" s="29"/>
      <c r="BX263" s="29"/>
      <c r="BY263" s="29"/>
      <c r="BZ263" s="29"/>
      <c r="CA263" s="29"/>
      <c r="CB263" s="29"/>
      <c r="CC263" s="29"/>
      <c r="CD263" s="29"/>
      <c r="CE263" s="29"/>
      <c r="CF263" s="29"/>
      <c r="CG263" s="29"/>
      <c r="CH263" s="29"/>
      <c r="CI263" s="29"/>
      <c r="CJ263" s="29"/>
      <c r="CK263" s="29"/>
      <c r="CL263" s="29"/>
      <c r="CM263" s="29"/>
      <c r="CN263" s="29"/>
      <c r="CO263" s="29"/>
      <c r="CP263" s="29"/>
      <c r="CQ263" s="29"/>
      <c r="CR263" s="29"/>
      <c r="CS263" s="29"/>
      <c r="CT263" s="29"/>
      <c r="CU263" s="29"/>
      <c r="CV263" s="29"/>
      <c r="CW263" s="29"/>
      <c r="CX263" s="29"/>
      <c r="CY263" s="29"/>
      <c r="CZ263" s="29"/>
      <c r="DA263" s="29"/>
    </row>
    <row r="264" spans="2:105">
      <c r="B264" s="30"/>
      <c r="C264" s="31"/>
      <c r="D264" s="31"/>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row>
    <row r="265" spans="2:105">
      <c r="B265" s="30"/>
      <c r="C265" s="31"/>
      <c r="D265" s="31"/>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c r="CA265" s="29"/>
      <c r="CB265" s="29"/>
      <c r="CC265" s="29"/>
      <c r="CD265" s="29"/>
      <c r="CE265" s="29"/>
      <c r="CF265" s="29"/>
      <c r="CG265" s="29"/>
      <c r="CH265" s="29"/>
      <c r="CI265" s="29"/>
      <c r="CJ265" s="29"/>
      <c r="CK265" s="29"/>
      <c r="CL265" s="29"/>
      <c r="CM265" s="29"/>
      <c r="CN265" s="29"/>
      <c r="CO265" s="29"/>
      <c r="CP265" s="29"/>
      <c r="CQ265" s="29"/>
      <c r="CR265" s="29"/>
      <c r="CS265" s="29"/>
      <c r="CT265" s="29"/>
      <c r="CU265" s="29"/>
      <c r="CV265" s="29"/>
      <c r="CW265" s="29"/>
      <c r="CX265" s="29"/>
      <c r="CY265" s="29"/>
      <c r="CZ265" s="29"/>
      <c r="DA265" s="29"/>
    </row>
    <row r="266" spans="2:105">
      <c r="B266" s="30"/>
      <c r="C266" s="31"/>
      <c r="D266" s="31"/>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c r="BM266" s="29"/>
      <c r="BN266" s="29"/>
      <c r="BO266" s="29"/>
      <c r="BP266" s="29"/>
      <c r="BQ266" s="29"/>
      <c r="BR266" s="29"/>
      <c r="BS266" s="29"/>
      <c r="BT266" s="29"/>
      <c r="BU266" s="29"/>
      <c r="BV266" s="29"/>
      <c r="BW266" s="29"/>
      <c r="BX266" s="29"/>
      <c r="BY266" s="29"/>
      <c r="BZ266" s="29"/>
      <c r="CA266" s="29"/>
      <c r="CB266" s="29"/>
      <c r="CC266" s="29"/>
      <c r="CD266" s="29"/>
      <c r="CE266" s="29"/>
      <c r="CF266" s="29"/>
      <c r="CG266" s="29"/>
      <c r="CH266" s="29"/>
      <c r="CI266" s="29"/>
      <c r="CJ266" s="29"/>
      <c r="CK266" s="29"/>
      <c r="CL266" s="29"/>
      <c r="CM266" s="29"/>
      <c r="CN266" s="29"/>
      <c r="CO266" s="29"/>
      <c r="CP266" s="29"/>
      <c r="CQ266" s="29"/>
      <c r="CR266" s="29"/>
      <c r="CS266" s="29"/>
      <c r="CT266" s="29"/>
      <c r="CU266" s="29"/>
      <c r="CV266" s="29"/>
      <c r="CW266" s="29"/>
      <c r="CX266" s="29"/>
      <c r="CY266" s="29"/>
      <c r="CZ266" s="29"/>
      <c r="DA266" s="29"/>
    </row>
    <row r="267" spans="2:105">
      <c r="B267" s="30"/>
      <c r="C267" s="31"/>
      <c r="D267" s="31"/>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29"/>
      <c r="BH267" s="29"/>
      <c r="BI267" s="29"/>
      <c r="BJ267" s="29"/>
      <c r="BK267" s="29"/>
      <c r="BL267" s="29"/>
      <c r="BM267" s="29"/>
      <c r="BN267" s="29"/>
      <c r="BO267" s="29"/>
      <c r="BP267" s="29"/>
      <c r="BQ267" s="29"/>
      <c r="BR267" s="29"/>
      <c r="BS267" s="29"/>
      <c r="BT267" s="29"/>
      <c r="BU267" s="29"/>
      <c r="BV267" s="29"/>
      <c r="BW267" s="29"/>
      <c r="BX267" s="29"/>
      <c r="BY267" s="29"/>
      <c r="BZ267" s="29"/>
      <c r="CA267" s="29"/>
      <c r="CB267" s="29"/>
      <c r="CC267" s="29"/>
      <c r="CD267" s="29"/>
      <c r="CE267" s="29"/>
      <c r="CF267" s="29"/>
      <c r="CG267" s="29"/>
      <c r="CH267" s="29"/>
      <c r="CI267" s="29"/>
      <c r="CJ267" s="29"/>
      <c r="CK267" s="29"/>
      <c r="CL267" s="29"/>
      <c r="CM267" s="29"/>
      <c r="CN267" s="29"/>
      <c r="CO267" s="29"/>
      <c r="CP267" s="29"/>
      <c r="CQ267" s="29"/>
      <c r="CR267" s="29"/>
      <c r="CS267" s="29"/>
      <c r="CT267" s="29"/>
      <c r="CU267" s="29"/>
      <c r="CV267" s="29"/>
      <c r="CW267" s="29"/>
      <c r="CX267" s="29"/>
      <c r="CY267" s="29"/>
      <c r="CZ267" s="29"/>
      <c r="DA267" s="29"/>
    </row>
    <row r="268" spans="2:105">
      <c r="B268" s="30"/>
      <c r="C268" s="31"/>
      <c r="D268" s="31"/>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29"/>
      <c r="BH268" s="29"/>
      <c r="BI268" s="29"/>
      <c r="BJ268" s="29"/>
      <c r="BK268" s="29"/>
      <c r="BL268" s="29"/>
      <c r="BM268" s="29"/>
      <c r="BN268" s="29"/>
      <c r="BO268" s="29"/>
      <c r="BP268" s="29"/>
      <c r="BQ268" s="29"/>
      <c r="BR268" s="29"/>
      <c r="BS268" s="29"/>
      <c r="BT268" s="29"/>
      <c r="BU268" s="29"/>
      <c r="BV268" s="29"/>
      <c r="BW268" s="29"/>
      <c r="BX268" s="29"/>
      <c r="BY268" s="29"/>
      <c r="BZ268" s="29"/>
      <c r="CA268" s="29"/>
      <c r="CB268" s="29"/>
      <c r="CC268" s="29"/>
      <c r="CD268" s="29"/>
      <c r="CE268" s="29"/>
      <c r="CF268" s="29"/>
      <c r="CG268" s="29"/>
      <c r="CH268" s="29"/>
      <c r="CI268" s="29"/>
      <c r="CJ268" s="29"/>
      <c r="CK268" s="29"/>
      <c r="CL268" s="29"/>
      <c r="CM268" s="29"/>
      <c r="CN268" s="29"/>
      <c r="CO268" s="29"/>
      <c r="CP268" s="29"/>
      <c r="CQ268" s="29"/>
      <c r="CR268" s="29"/>
      <c r="CS268" s="29"/>
      <c r="CT268" s="29"/>
      <c r="CU268" s="29"/>
      <c r="CV268" s="29"/>
      <c r="CW268" s="29"/>
      <c r="CX268" s="29"/>
      <c r="CY268" s="29"/>
      <c r="CZ268" s="29"/>
      <c r="DA268" s="29"/>
    </row>
    <row r="269" spans="2:105">
      <c r="B269" s="30"/>
      <c r="C269" s="31"/>
      <c r="D269" s="31"/>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29"/>
      <c r="BH269" s="29"/>
      <c r="BI269" s="29"/>
      <c r="BJ269" s="29"/>
      <c r="BK269" s="29"/>
      <c r="BL269" s="29"/>
      <c r="BM269" s="29"/>
      <c r="BN269" s="29"/>
      <c r="BO269" s="29"/>
      <c r="BP269" s="29"/>
      <c r="BQ269" s="29"/>
      <c r="BR269" s="29"/>
      <c r="BS269" s="29"/>
      <c r="BT269" s="29"/>
      <c r="BU269" s="29"/>
      <c r="BV269" s="29"/>
      <c r="BW269" s="29"/>
      <c r="BX269" s="29"/>
      <c r="BY269" s="29"/>
      <c r="BZ269" s="29"/>
      <c r="CA269" s="29"/>
      <c r="CB269" s="29"/>
      <c r="CC269" s="29"/>
      <c r="CD269" s="29"/>
      <c r="CE269" s="29"/>
      <c r="CF269" s="29"/>
      <c r="CG269" s="29"/>
      <c r="CH269" s="29"/>
      <c r="CI269" s="29"/>
      <c r="CJ269" s="29"/>
      <c r="CK269" s="29"/>
      <c r="CL269" s="29"/>
      <c r="CM269" s="29"/>
      <c r="CN269" s="29"/>
      <c r="CO269" s="29"/>
      <c r="CP269" s="29"/>
      <c r="CQ269" s="29"/>
      <c r="CR269" s="29"/>
      <c r="CS269" s="29"/>
      <c r="CT269" s="29"/>
      <c r="CU269" s="29"/>
      <c r="CV269" s="29"/>
      <c r="CW269" s="29"/>
      <c r="CX269" s="29"/>
      <c r="CY269" s="29"/>
      <c r="CZ269" s="29"/>
      <c r="DA269" s="29"/>
    </row>
    <row r="270" spans="2:105">
      <c r="B270" s="30"/>
      <c r="C270" s="31"/>
      <c r="D270" s="31"/>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row>
    <row r="271" spans="2:105">
      <c r="B271" s="30"/>
      <c r="C271" s="31"/>
      <c r="D271" s="31"/>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29"/>
      <c r="BH271" s="29"/>
      <c r="BI271" s="29"/>
      <c r="BJ271" s="29"/>
      <c r="BK271" s="29"/>
      <c r="BL271" s="29"/>
      <c r="BM271" s="29"/>
      <c r="BN271" s="29"/>
      <c r="BO271" s="29"/>
      <c r="BP271" s="29"/>
      <c r="BQ271" s="29"/>
      <c r="BR271" s="29"/>
      <c r="BS271" s="29"/>
      <c r="BT271" s="29"/>
      <c r="BU271" s="29"/>
      <c r="BV271" s="29"/>
      <c r="BW271" s="29"/>
      <c r="BX271" s="29"/>
      <c r="BY271" s="29"/>
      <c r="BZ271" s="29"/>
      <c r="CA271" s="29"/>
      <c r="CB271" s="29"/>
      <c r="CC271" s="29"/>
      <c r="CD271" s="29"/>
      <c r="CE271" s="29"/>
      <c r="CF271" s="29"/>
      <c r="CG271" s="29"/>
      <c r="CH271" s="29"/>
      <c r="CI271" s="29"/>
      <c r="CJ271" s="29"/>
      <c r="CK271" s="29"/>
      <c r="CL271" s="29"/>
      <c r="CM271" s="29"/>
      <c r="CN271" s="29"/>
      <c r="CO271" s="29"/>
      <c r="CP271" s="29"/>
      <c r="CQ271" s="29"/>
      <c r="CR271" s="29"/>
      <c r="CS271" s="29"/>
      <c r="CT271" s="29"/>
      <c r="CU271" s="29"/>
      <c r="CV271" s="29"/>
      <c r="CW271" s="29"/>
      <c r="CX271" s="29"/>
      <c r="CY271" s="29"/>
      <c r="CZ271" s="29"/>
      <c r="DA271" s="29"/>
    </row>
    <row r="272" spans="2:105">
      <c r="B272" s="30"/>
      <c r="C272" s="31"/>
      <c r="D272" s="31"/>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29"/>
      <c r="BH272" s="29"/>
      <c r="BI272" s="29"/>
      <c r="BJ272" s="29"/>
      <c r="BK272" s="29"/>
      <c r="BL272" s="29"/>
      <c r="BM272" s="29"/>
      <c r="BN272" s="29"/>
      <c r="BO272" s="29"/>
      <c r="BP272" s="29"/>
      <c r="BQ272" s="29"/>
      <c r="BR272" s="29"/>
      <c r="BS272" s="29"/>
      <c r="BT272" s="29"/>
      <c r="BU272" s="29"/>
      <c r="BV272" s="29"/>
      <c r="BW272" s="29"/>
      <c r="BX272" s="29"/>
      <c r="BY272" s="29"/>
      <c r="BZ272" s="29"/>
      <c r="CA272" s="29"/>
      <c r="CB272" s="29"/>
      <c r="CC272" s="29"/>
      <c r="CD272" s="29"/>
      <c r="CE272" s="29"/>
      <c r="CF272" s="29"/>
      <c r="CG272" s="29"/>
      <c r="CH272" s="29"/>
      <c r="CI272" s="29"/>
      <c r="CJ272" s="29"/>
      <c r="CK272" s="29"/>
      <c r="CL272" s="29"/>
      <c r="CM272" s="29"/>
      <c r="CN272" s="29"/>
      <c r="CO272" s="29"/>
      <c r="CP272" s="29"/>
      <c r="CQ272" s="29"/>
      <c r="CR272" s="29"/>
      <c r="CS272" s="29"/>
      <c r="CT272" s="29"/>
      <c r="CU272" s="29"/>
      <c r="CV272" s="29"/>
      <c r="CW272" s="29"/>
      <c r="CX272" s="29"/>
      <c r="CY272" s="29"/>
      <c r="CZ272" s="29"/>
      <c r="DA272" s="29"/>
    </row>
    <row r="273" spans="2:105">
      <c r="B273" s="30"/>
      <c r="C273" s="31"/>
      <c r="D273" s="31"/>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29"/>
      <c r="BH273" s="29"/>
      <c r="BI273" s="29"/>
      <c r="BJ273" s="29"/>
      <c r="BK273" s="29"/>
      <c r="BL273" s="29"/>
      <c r="BM273" s="29"/>
      <c r="BN273" s="29"/>
      <c r="BO273" s="29"/>
      <c r="BP273" s="29"/>
      <c r="BQ273" s="29"/>
      <c r="BR273" s="29"/>
      <c r="BS273" s="29"/>
      <c r="BT273" s="29"/>
      <c r="BU273" s="29"/>
      <c r="BV273" s="29"/>
      <c r="BW273" s="29"/>
      <c r="BX273" s="29"/>
      <c r="BY273" s="29"/>
      <c r="BZ273" s="29"/>
      <c r="CA273" s="29"/>
      <c r="CB273" s="29"/>
      <c r="CC273" s="29"/>
      <c r="CD273" s="29"/>
      <c r="CE273" s="29"/>
      <c r="CF273" s="29"/>
      <c r="CG273" s="29"/>
      <c r="CH273" s="29"/>
      <c r="CI273" s="29"/>
      <c r="CJ273" s="29"/>
      <c r="CK273" s="29"/>
      <c r="CL273" s="29"/>
      <c r="CM273" s="29"/>
      <c r="CN273" s="29"/>
      <c r="CO273" s="29"/>
      <c r="CP273" s="29"/>
      <c r="CQ273" s="29"/>
      <c r="CR273" s="29"/>
      <c r="CS273" s="29"/>
      <c r="CT273" s="29"/>
      <c r="CU273" s="29"/>
      <c r="CV273" s="29"/>
      <c r="CW273" s="29"/>
      <c r="CX273" s="29"/>
      <c r="CY273" s="29"/>
      <c r="CZ273" s="29"/>
      <c r="DA273" s="29"/>
    </row>
    <row r="274" spans="2:105">
      <c r="B274" s="30"/>
      <c r="C274" s="31"/>
      <c r="D274" s="31"/>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29"/>
      <c r="BH274" s="29"/>
      <c r="BI274" s="29"/>
      <c r="BJ274" s="29"/>
      <c r="BK274" s="29"/>
      <c r="BL274" s="29"/>
      <c r="BM274" s="29"/>
      <c r="BN274" s="29"/>
      <c r="BO274" s="29"/>
      <c r="BP274" s="29"/>
      <c r="BQ274" s="29"/>
      <c r="BR274" s="29"/>
      <c r="BS274" s="29"/>
      <c r="BT274" s="29"/>
      <c r="BU274" s="29"/>
      <c r="BV274" s="29"/>
      <c r="BW274" s="29"/>
      <c r="BX274" s="29"/>
      <c r="BY274" s="29"/>
      <c r="BZ274" s="29"/>
      <c r="CA274" s="29"/>
      <c r="CB274" s="29"/>
      <c r="CC274" s="29"/>
      <c r="CD274" s="29"/>
      <c r="CE274" s="29"/>
      <c r="CF274" s="29"/>
      <c r="CG274" s="29"/>
      <c r="CH274" s="29"/>
      <c r="CI274" s="29"/>
      <c r="CJ274" s="29"/>
      <c r="CK274" s="29"/>
      <c r="CL274" s="29"/>
      <c r="CM274" s="29"/>
      <c r="CN274" s="29"/>
      <c r="CO274" s="29"/>
      <c r="CP274" s="29"/>
      <c r="CQ274" s="29"/>
      <c r="CR274" s="29"/>
      <c r="CS274" s="29"/>
      <c r="CT274" s="29"/>
      <c r="CU274" s="29"/>
      <c r="CV274" s="29"/>
      <c r="CW274" s="29"/>
      <c r="CX274" s="29"/>
      <c r="CY274" s="29"/>
      <c r="CZ274" s="29"/>
      <c r="DA274" s="29"/>
    </row>
    <row r="275" spans="2:105">
      <c r="B275" s="30"/>
      <c r="C275" s="31"/>
      <c r="D275" s="31"/>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29"/>
      <c r="BW275" s="29"/>
      <c r="BX275" s="29"/>
      <c r="BY275" s="29"/>
      <c r="BZ275" s="29"/>
      <c r="CA275" s="29"/>
      <c r="CB275" s="29"/>
      <c r="CC275" s="29"/>
      <c r="CD275" s="29"/>
      <c r="CE275" s="29"/>
      <c r="CF275" s="29"/>
      <c r="CG275" s="29"/>
      <c r="CH275" s="29"/>
      <c r="CI275" s="29"/>
      <c r="CJ275" s="29"/>
      <c r="CK275" s="29"/>
      <c r="CL275" s="29"/>
      <c r="CM275" s="29"/>
      <c r="CN275" s="29"/>
      <c r="CO275" s="29"/>
      <c r="CP275" s="29"/>
      <c r="CQ275" s="29"/>
      <c r="CR275" s="29"/>
      <c r="CS275" s="29"/>
      <c r="CT275" s="29"/>
      <c r="CU275" s="29"/>
      <c r="CV275" s="29"/>
      <c r="CW275" s="29"/>
      <c r="CX275" s="29"/>
      <c r="CY275" s="29"/>
      <c r="CZ275" s="29"/>
      <c r="DA275" s="29"/>
    </row>
    <row r="276" spans="2:105">
      <c r="B276" s="30"/>
      <c r="C276" s="31"/>
      <c r="D276" s="31"/>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c r="CA276" s="29"/>
      <c r="CB276" s="29"/>
      <c r="CC276" s="29"/>
      <c r="CD276" s="29"/>
      <c r="CE276" s="29"/>
      <c r="CF276" s="29"/>
      <c r="CG276" s="29"/>
      <c r="CH276" s="29"/>
      <c r="CI276" s="29"/>
      <c r="CJ276" s="29"/>
      <c r="CK276" s="29"/>
      <c r="CL276" s="29"/>
      <c r="CM276" s="29"/>
      <c r="CN276" s="29"/>
      <c r="CO276" s="29"/>
      <c r="CP276" s="29"/>
      <c r="CQ276" s="29"/>
      <c r="CR276" s="29"/>
      <c r="CS276" s="29"/>
      <c r="CT276" s="29"/>
      <c r="CU276" s="29"/>
      <c r="CV276" s="29"/>
      <c r="CW276" s="29"/>
      <c r="CX276" s="29"/>
      <c r="CY276" s="29"/>
      <c r="CZ276" s="29"/>
      <c r="DA276" s="29"/>
    </row>
    <row r="277" spans="2:105">
      <c r="B277" s="30"/>
      <c r="C277" s="31"/>
      <c r="D277" s="31"/>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c r="BT277" s="29"/>
      <c r="BU277" s="29"/>
      <c r="BV277" s="29"/>
      <c r="BW277" s="29"/>
      <c r="BX277" s="29"/>
      <c r="BY277" s="29"/>
      <c r="BZ277" s="29"/>
      <c r="CA277" s="29"/>
      <c r="CB277" s="29"/>
      <c r="CC277" s="29"/>
      <c r="CD277" s="29"/>
      <c r="CE277" s="29"/>
      <c r="CF277" s="29"/>
      <c r="CG277" s="29"/>
      <c r="CH277" s="29"/>
      <c r="CI277" s="29"/>
      <c r="CJ277" s="29"/>
      <c r="CK277" s="29"/>
      <c r="CL277" s="29"/>
      <c r="CM277" s="29"/>
      <c r="CN277" s="29"/>
      <c r="CO277" s="29"/>
      <c r="CP277" s="29"/>
      <c r="CQ277" s="29"/>
      <c r="CR277" s="29"/>
      <c r="CS277" s="29"/>
      <c r="CT277" s="29"/>
      <c r="CU277" s="29"/>
      <c r="CV277" s="29"/>
      <c r="CW277" s="29"/>
      <c r="CX277" s="29"/>
      <c r="CY277" s="29"/>
      <c r="CZ277" s="29"/>
      <c r="DA277" s="29"/>
    </row>
    <row r="278" spans="2:105">
      <c r="B278" s="30"/>
      <c r="C278" s="31"/>
      <c r="D278" s="31"/>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c r="CA278" s="29"/>
      <c r="CB278" s="29"/>
      <c r="CC278" s="29"/>
      <c r="CD278" s="29"/>
      <c r="CE278" s="29"/>
      <c r="CF278" s="29"/>
      <c r="CG278" s="29"/>
      <c r="CH278" s="29"/>
      <c r="CI278" s="29"/>
      <c r="CJ278" s="29"/>
      <c r="CK278" s="29"/>
      <c r="CL278" s="29"/>
      <c r="CM278" s="29"/>
      <c r="CN278" s="29"/>
      <c r="CO278" s="29"/>
      <c r="CP278" s="29"/>
      <c r="CQ278" s="29"/>
      <c r="CR278" s="29"/>
      <c r="CS278" s="29"/>
      <c r="CT278" s="29"/>
      <c r="CU278" s="29"/>
      <c r="CV278" s="29"/>
      <c r="CW278" s="29"/>
      <c r="CX278" s="29"/>
      <c r="CY278" s="29"/>
      <c r="CZ278" s="29"/>
      <c r="DA278" s="29"/>
    </row>
    <row r="279" spans="2:105">
      <c r="B279" s="30"/>
      <c r="C279" s="31"/>
      <c r="D279" s="31"/>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29"/>
      <c r="BH279" s="29"/>
      <c r="BI279" s="29"/>
      <c r="BJ279" s="29"/>
      <c r="BK279" s="29"/>
      <c r="BL279" s="29"/>
      <c r="BM279" s="29"/>
      <c r="BN279" s="29"/>
      <c r="BO279" s="29"/>
      <c r="BP279" s="29"/>
      <c r="BQ279" s="29"/>
      <c r="BR279" s="29"/>
      <c r="BS279" s="29"/>
      <c r="BT279" s="29"/>
      <c r="BU279" s="29"/>
      <c r="BV279" s="29"/>
      <c r="BW279" s="29"/>
      <c r="BX279" s="29"/>
      <c r="BY279" s="29"/>
      <c r="BZ279" s="29"/>
      <c r="CA279" s="29"/>
      <c r="CB279" s="29"/>
      <c r="CC279" s="29"/>
      <c r="CD279" s="29"/>
      <c r="CE279" s="29"/>
      <c r="CF279" s="29"/>
      <c r="CG279" s="29"/>
      <c r="CH279" s="29"/>
      <c r="CI279" s="29"/>
      <c r="CJ279" s="29"/>
      <c r="CK279" s="29"/>
      <c r="CL279" s="29"/>
      <c r="CM279" s="29"/>
      <c r="CN279" s="29"/>
      <c r="CO279" s="29"/>
      <c r="CP279" s="29"/>
      <c r="CQ279" s="29"/>
      <c r="CR279" s="29"/>
      <c r="CS279" s="29"/>
      <c r="CT279" s="29"/>
      <c r="CU279" s="29"/>
      <c r="CV279" s="29"/>
      <c r="CW279" s="29"/>
      <c r="CX279" s="29"/>
      <c r="CY279" s="29"/>
      <c r="CZ279" s="29"/>
      <c r="DA279" s="29"/>
    </row>
    <row r="280" spans="2:105">
      <c r="B280" s="30"/>
      <c r="C280" s="31"/>
      <c r="D280" s="31"/>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c r="BE280" s="29"/>
      <c r="BF280" s="29"/>
      <c r="BG280" s="29"/>
      <c r="BH280" s="29"/>
      <c r="BI280" s="29"/>
      <c r="BJ280" s="29"/>
      <c r="BK280" s="29"/>
      <c r="BL280" s="29"/>
      <c r="BM280" s="29"/>
      <c r="BN280" s="29"/>
      <c r="BO280" s="29"/>
      <c r="BP280" s="29"/>
      <c r="BQ280" s="29"/>
      <c r="BR280" s="29"/>
      <c r="BS280" s="29"/>
      <c r="BT280" s="29"/>
      <c r="BU280" s="29"/>
      <c r="BV280" s="29"/>
      <c r="BW280" s="29"/>
      <c r="BX280" s="29"/>
      <c r="BY280" s="29"/>
      <c r="BZ280" s="29"/>
      <c r="CA280" s="29"/>
      <c r="CB280" s="29"/>
      <c r="CC280" s="29"/>
      <c r="CD280" s="29"/>
      <c r="CE280" s="29"/>
      <c r="CF280" s="29"/>
      <c r="CG280" s="29"/>
      <c r="CH280" s="29"/>
      <c r="CI280" s="29"/>
      <c r="CJ280" s="29"/>
      <c r="CK280" s="29"/>
      <c r="CL280" s="29"/>
      <c r="CM280" s="29"/>
      <c r="CN280" s="29"/>
      <c r="CO280" s="29"/>
      <c r="CP280" s="29"/>
      <c r="CQ280" s="29"/>
      <c r="CR280" s="29"/>
      <c r="CS280" s="29"/>
      <c r="CT280" s="29"/>
      <c r="CU280" s="29"/>
      <c r="CV280" s="29"/>
      <c r="CW280" s="29"/>
      <c r="CX280" s="29"/>
      <c r="CY280" s="29"/>
      <c r="CZ280" s="29"/>
      <c r="DA280" s="29"/>
    </row>
    <row r="281" spans="2:105">
      <c r="B281" s="30"/>
      <c r="C281" s="31"/>
      <c r="D281" s="31"/>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row>
    <row r="282" spans="2:105">
      <c r="B282" s="30"/>
      <c r="C282" s="31"/>
      <c r="D282" s="31"/>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29"/>
      <c r="BH282" s="29"/>
      <c r="BI282" s="29"/>
      <c r="BJ282" s="29"/>
      <c r="BK282" s="29"/>
      <c r="BL282" s="29"/>
      <c r="BM282" s="29"/>
      <c r="BN282" s="29"/>
      <c r="BO282" s="29"/>
      <c r="BP282" s="29"/>
      <c r="BQ282" s="29"/>
      <c r="BR282" s="29"/>
      <c r="BS282" s="29"/>
      <c r="BT282" s="29"/>
      <c r="BU282" s="29"/>
      <c r="BV282" s="29"/>
      <c r="BW282" s="29"/>
      <c r="BX282" s="29"/>
      <c r="BY282" s="29"/>
      <c r="BZ282" s="29"/>
      <c r="CA282" s="29"/>
      <c r="CB282" s="29"/>
      <c r="CC282" s="29"/>
      <c r="CD282" s="29"/>
      <c r="CE282" s="29"/>
      <c r="CF282" s="29"/>
      <c r="CG282" s="29"/>
      <c r="CH282" s="29"/>
      <c r="CI282" s="29"/>
      <c r="CJ282" s="29"/>
      <c r="CK282" s="29"/>
      <c r="CL282" s="29"/>
      <c r="CM282" s="29"/>
      <c r="CN282" s="29"/>
      <c r="CO282" s="29"/>
      <c r="CP282" s="29"/>
      <c r="CQ282" s="29"/>
      <c r="CR282" s="29"/>
      <c r="CS282" s="29"/>
      <c r="CT282" s="29"/>
      <c r="CU282" s="29"/>
      <c r="CV282" s="29"/>
      <c r="CW282" s="29"/>
      <c r="CX282" s="29"/>
      <c r="CY282" s="29"/>
      <c r="CZ282" s="29"/>
      <c r="DA282" s="29"/>
    </row>
    <row r="283" spans="2:105">
      <c r="B283" s="30"/>
      <c r="C283" s="31"/>
      <c r="D283" s="31"/>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row>
    <row r="284" spans="2:105">
      <c r="B284" s="30"/>
      <c r="C284" s="31"/>
      <c r="D284" s="31"/>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29"/>
      <c r="BH284" s="29"/>
      <c r="BI284" s="29"/>
      <c r="BJ284" s="29"/>
      <c r="BK284" s="29"/>
      <c r="BL284" s="29"/>
      <c r="BM284" s="29"/>
      <c r="BN284" s="29"/>
      <c r="BO284" s="29"/>
      <c r="BP284" s="29"/>
      <c r="BQ284" s="29"/>
      <c r="BR284" s="29"/>
      <c r="BS284" s="29"/>
      <c r="BT284" s="29"/>
      <c r="BU284" s="29"/>
      <c r="BV284" s="29"/>
      <c r="BW284" s="29"/>
      <c r="BX284" s="29"/>
      <c r="BY284" s="29"/>
      <c r="BZ284" s="29"/>
      <c r="CA284" s="29"/>
      <c r="CB284" s="29"/>
      <c r="CC284" s="29"/>
      <c r="CD284" s="29"/>
      <c r="CE284" s="29"/>
      <c r="CF284" s="29"/>
      <c r="CG284" s="29"/>
      <c r="CH284" s="29"/>
      <c r="CI284" s="29"/>
      <c r="CJ284" s="29"/>
      <c r="CK284" s="29"/>
      <c r="CL284" s="29"/>
      <c r="CM284" s="29"/>
      <c r="CN284" s="29"/>
      <c r="CO284" s="29"/>
      <c r="CP284" s="29"/>
      <c r="CQ284" s="29"/>
      <c r="CR284" s="29"/>
      <c r="CS284" s="29"/>
      <c r="CT284" s="29"/>
      <c r="CU284" s="29"/>
      <c r="CV284" s="29"/>
      <c r="CW284" s="29"/>
      <c r="CX284" s="29"/>
      <c r="CY284" s="29"/>
      <c r="CZ284" s="29"/>
      <c r="DA284" s="29"/>
    </row>
    <row r="285" spans="2:105">
      <c r="B285" s="30"/>
      <c r="C285" s="31"/>
      <c r="D285" s="31"/>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29"/>
      <c r="BH285" s="29"/>
      <c r="BI285" s="29"/>
      <c r="BJ285" s="29"/>
      <c r="BK285" s="29"/>
      <c r="BL285" s="29"/>
      <c r="BM285" s="29"/>
      <c r="BN285" s="29"/>
      <c r="BO285" s="29"/>
      <c r="BP285" s="29"/>
      <c r="BQ285" s="29"/>
      <c r="BR285" s="29"/>
      <c r="BS285" s="29"/>
      <c r="BT285" s="29"/>
      <c r="BU285" s="29"/>
      <c r="BV285" s="29"/>
      <c r="BW285" s="29"/>
      <c r="BX285" s="29"/>
      <c r="BY285" s="29"/>
      <c r="BZ285" s="29"/>
      <c r="CA285" s="29"/>
      <c r="CB285" s="29"/>
      <c r="CC285" s="29"/>
      <c r="CD285" s="29"/>
      <c r="CE285" s="29"/>
      <c r="CF285" s="29"/>
      <c r="CG285" s="29"/>
      <c r="CH285" s="29"/>
      <c r="CI285" s="29"/>
      <c r="CJ285" s="29"/>
      <c r="CK285" s="29"/>
      <c r="CL285" s="29"/>
      <c r="CM285" s="29"/>
      <c r="CN285" s="29"/>
      <c r="CO285" s="29"/>
      <c r="CP285" s="29"/>
      <c r="CQ285" s="29"/>
      <c r="CR285" s="29"/>
      <c r="CS285" s="29"/>
      <c r="CT285" s="29"/>
      <c r="CU285" s="29"/>
      <c r="CV285" s="29"/>
      <c r="CW285" s="29"/>
      <c r="CX285" s="29"/>
      <c r="CY285" s="29"/>
      <c r="CZ285" s="29"/>
      <c r="DA285" s="29"/>
    </row>
    <row r="286" spans="2:105">
      <c r="B286" s="30"/>
      <c r="C286" s="31"/>
      <c r="D286" s="31"/>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29"/>
      <c r="BH286" s="29"/>
      <c r="BI286" s="29"/>
      <c r="BJ286" s="29"/>
      <c r="BK286" s="29"/>
      <c r="BL286" s="29"/>
      <c r="BM286" s="29"/>
      <c r="BN286" s="29"/>
      <c r="BO286" s="29"/>
      <c r="BP286" s="29"/>
      <c r="BQ286" s="29"/>
      <c r="BR286" s="29"/>
      <c r="BS286" s="29"/>
      <c r="BT286" s="29"/>
      <c r="BU286" s="29"/>
      <c r="BV286" s="29"/>
      <c r="BW286" s="29"/>
      <c r="BX286" s="29"/>
      <c r="BY286" s="29"/>
      <c r="BZ286" s="29"/>
      <c r="CA286" s="29"/>
      <c r="CB286" s="29"/>
      <c r="CC286" s="29"/>
      <c r="CD286" s="29"/>
      <c r="CE286" s="29"/>
      <c r="CF286" s="29"/>
      <c r="CG286" s="29"/>
      <c r="CH286" s="29"/>
      <c r="CI286" s="29"/>
      <c r="CJ286" s="29"/>
      <c r="CK286" s="29"/>
      <c r="CL286" s="29"/>
      <c r="CM286" s="29"/>
      <c r="CN286" s="29"/>
      <c r="CO286" s="29"/>
      <c r="CP286" s="29"/>
      <c r="CQ286" s="29"/>
      <c r="CR286" s="29"/>
      <c r="CS286" s="29"/>
      <c r="CT286" s="29"/>
      <c r="CU286" s="29"/>
      <c r="CV286" s="29"/>
      <c r="CW286" s="29"/>
      <c r="CX286" s="29"/>
      <c r="CY286" s="29"/>
      <c r="CZ286" s="29"/>
      <c r="DA286" s="29"/>
    </row>
    <row r="287" spans="2:105">
      <c r="B287" s="30"/>
      <c r="C287" s="31"/>
      <c r="D287" s="31"/>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29"/>
      <c r="BH287" s="29"/>
      <c r="BI287" s="29"/>
      <c r="BJ287" s="29"/>
      <c r="BK287" s="29"/>
      <c r="BL287" s="29"/>
      <c r="BM287" s="29"/>
      <c r="BN287" s="29"/>
      <c r="BO287" s="29"/>
      <c r="BP287" s="29"/>
      <c r="BQ287" s="29"/>
      <c r="BR287" s="29"/>
      <c r="BS287" s="29"/>
      <c r="BT287" s="29"/>
      <c r="BU287" s="29"/>
      <c r="BV287" s="29"/>
      <c r="BW287" s="29"/>
      <c r="BX287" s="29"/>
      <c r="BY287" s="29"/>
      <c r="BZ287" s="29"/>
      <c r="CA287" s="29"/>
      <c r="CB287" s="29"/>
      <c r="CC287" s="29"/>
      <c r="CD287" s="29"/>
      <c r="CE287" s="29"/>
      <c r="CF287" s="29"/>
      <c r="CG287" s="29"/>
      <c r="CH287" s="29"/>
      <c r="CI287" s="29"/>
      <c r="CJ287" s="29"/>
      <c r="CK287" s="29"/>
      <c r="CL287" s="29"/>
      <c r="CM287" s="29"/>
      <c r="CN287" s="29"/>
      <c r="CO287" s="29"/>
      <c r="CP287" s="29"/>
      <c r="CQ287" s="29"/>
      <c r="CR287" s="29"/>
      <c r="CS287" s="29"/>
      <c r="CT287" s="29"/>
      <c r="CU287" s="29"/>
      <c r="CV287" s="29"/>
      <c r="CW287" s="29"/>
      <c r="CX287" s="29"/>
      <c r="CY287" s="29"/>
      <c r="CZ287" s="29"/>
      <c r="DA287" s="29"/>
    </row>
    <row r="288" spans="2:105">
      <c r="B288" s="30"/>
      <c r="C288" s="31"/>
      <c r="D288" s="31"/>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c r="BM288" s="29"/>
      <c r="BN288" s="29"/>
      <c r="BO288" s="29"/>
      <c r="BP288" s="29"/>
      <c r="BQ288" s="29"/>
      <c r="BR288" s="29"/>
      <c r="BS288" s="29"/>
      <c r="BT288" s="29"/>
      <c r="BU288" s="29"/>
      <c r="BV288" s="29"/>
      <c r="BW288" s="29"/>
      <c r="BX288" s="29"/>
      <c r="BY288" s="29"/>
      <c r="BZ288" s="29"/>
      <c r="CA288" s="29"/>
      <c r="CB288" s="29"/>
      <c r="CC288" s="29"/>
      <c r="CD288" s="29"/>
      <c r="CE288" s="29"/>
      <c r="CF288" s="29"/>
      <c r="CG288" s="29"/>
      <c r="CH288" s="29"/>
      <c r="CI288" s="29"/>
      <c r="CJ288" s="29"/>
      <c r="CK288" s="29"/>
      <c r="CL288" s="29"/>
      <c r="CM288" s="29"/>
      <c r="CN288" s="29"/>
      <c r="CO288" s="29"/>
      <c r="CP288" s="29"/>
      <c r="CQ288" s="29"/>
      <c r="CR288" s="29"/>
      <c r="CS288" s="29"/>
      <c r="CT288" s="29"/>
      <c r="CU288" s="29"/>
      <c r="CV288" s="29"/>
      <c r="CW288" s="29"/>
      <c r="CX288" s="29"/>
      <c r="CY288" s="29"/>
      <c r="CZ288" s="29"/>
      <c r="DA288" s="29"/>
    </row>
    <row r="289" spans="2:105">
      <c r="B289" s="30"/>
      <c r="C289" s="31"/>
      <c r="D289" s="31"/>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29"/>
      <c r="BH289" s="29"/>
      <c r="BI289" s="29"/>
      <c r="BJ289" s="29"/>
      <c r="BK289" s="29"/>
      <c r="BL289" s="29"/>
      <c r="BM289" s="29"/>
      <c r="BN289" s="29"/>
      <c r="BO289" s="29"/>
      <c r="BP289" s="29"/>
      <c r="BQ289" s="29"/>
      <c r="BR289" s="29"/>
      <c r="BS289" s="29"/>
      <c r="BT289" s="29"/>
      <c r="BU289" s="29"/>
      <c r="BV289" s="29"/>
      <c r="BW289" s="29"/>
      <c r="BX289" s="29"/>
      <c r="BY289" s="29"/>
      <c r="BZ289" s="29"/>
      <c r="CA289" s="29"/>
      <c r="CB289" s="29"/>
      <c r="CC289" s="29"/>
      <c r="CD289" s="29"/>
      <c r="CE289" s="29"/>
      <c r="CF289" s="29"/>
      <c r="CG289" s="29"/>
      <c r="CH289" s="29"/>
      <c r="CI289" s="29"/>
      <c r="CJ289" s="29"/>
      <c r="CK289" s="29"/>
      <c r="CL289" s="29"/>
      <c r="CM289" s="29"/>
      <c r="CN289" s="29"/>
      <c r="CO289" s="29"/>
      <c r="CP289" s="29"/>
      <c r="CQ289" s="29"/>
      <c r="CR289" s="29"/>
      <c r="CS289" s="29"/>
      <c r="CT289" s="29"/>
      <c r="CU289" s="29"/>
      <c r="CV289" s="29"/>
      <c r="CW289" s="29"/>
      <c r="CX289" s="29"/>
      <c r="CY289" s="29"/>
      <c r="CZ289" s="29"/>
      <c r="DA289" s="29"/>
    </row>
    <row r="290" spans="2:105">
      <c r="B290" s="30"/>
      <c r="C290" s="31"/>
      <c r="D290" s="31"/>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29"/>
      <c r="BH290" s="29"/>
      <c r="BI290" s="29"/>
      <c r="BJ290" s="29"/>
      <c r="BK290" s="29"/>
      <c r="BL290" s="29"/>
      <c r="BM290" s="29"/>
      <c r="BN290" s="29"/>
      <c r="BO290" s="29"/>
      <c r="BP290" s="29"/>
      <c r="BQ290" s="29"/>
      <c r="BR290" s="29"/>
      <c r="BS290" s="29"/>
      <c r="BT290" s="29"/>
      <c r="BU290" s="29"/>
      <c r="BV290" s="29"/>
      <c r="BW290" s="29"/>
      <c r="BX290" s="29"/>
      <c r="BY290" s="29"/>
      <c r="BZ290" s="29"/>
      <c r="CA290" s="29"/>
      <c r="CB290" s="29"/>
      <c r="CC290" s="29"/>
      <c r="CD290" s="29"/>
      <c r="CE290" s="29"/>
      <c r="CF290" s="29"/>
      <c r="CG290" s="29"/>
      <c r="CH290" s="29"/>
      <c r="CI290" s="29"/>
      <c r="CJ290" s="29"/>
      <c r="CK290" s="29"/>
      <c r="CL290" s="29"/>
      <c r="CM290" s="29"/>
      <c r="CN290" s="29"/>
      <c r="CO290" s="29"/>
      <c r="CP290" s="29"/>
      <c r="CQ290" s="29"/>
      <c r="CR290" s="29"/>
      <c r="CS290" s="29"/>
      <c r="CT290" s="29"/>
      <c r="CU290" s="29"/>
      <c r="CV290" s="29"/>
      <c r="CW290" s="29"/>
      <c r="CX290" s="29"/>
      <c r="CY290" s="29"/>
      <c r="CZ290" s="29"/>
      <c r="DA290" s="29"/>
    </row>
    <row r="291" spans="2:105">
      <c r="B291" s="30"/>
      <c r="C291" s="31"/>
      <c r="D291" s="31"/>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29"/>
      <c r="BH291" s="29"/>
      <c r="BI291" s="29"/>
      <c r="BJ291" s="29"/>
      <c r="BK291" s="29"/>
      <c r="BL291" s="29"/>
      <c r="BM291" s="29"/>
      <c r="BN291" s="29"/>
      <c r="BO291" s="29"/>
      <c r="BP291" s="29"/>
      <c r="BQ291" s="29"/>
      <c r="BR291" s="29"/>
      <c r="BS291" s="29"/>
      <c r="BT291" s="29"/>
      <c r="BU291" s="29"/>
      <c r="BV291" s="29"/>
      <c r="BW291" s="29"/>
      <c r="BX291" s="29"/>
      <c r="BY291" s="29"/>
      <c r="BZ291" s="29"/>
      <c r="CA291" s="29"/>
      <c r="CB291" s="29"/>
      <c r="CC291" s="29"/>
      <c r="CD291" s="29"/>
      <c r="CE291" s="29"/>
      <c r="CF291" s="29"/>
      <c r="CG291" s="29"/>
      <c r="CH291" s="29"/>
      <c r="CI291" s="29"/>
      <c r="CJ291" s="29"/>
      <c r="CK291" s="29"/>
      <c r="CL291" s="29"/>
      <c r="CM291" s="29"/>
      <c r="CN291" s="29"/>
      <c r="CO291" s="29"/>
      <c r="CP291" s="29"/>
      <c r="CQ291" s="29"/>
      <c r="CR291" s="29"/>
      <c r="CS291" s="29"/>
      <c r="CT291" s="29"/>
      <c r="CU291" s="29"/>
      <c r="CV291" s="29"/>
      <c r="CW291" s="29"/>
      <c r="CX291" s="29"/>
      <c r="CY291" s="29"/>
      <c r="CZ291" s="29"/>
      <c r="DA291" s="29"/>
    </row>
    <row r="292" spans="2:105">
      <c r="B292" s="30"/>
      <c r="C292" s="31"/>
      <c r="D292" s="31"/>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29"/>
      <c r="BH292" s="29"/>
      <c r="BI292" s="29"/>
      <c r="BJ292" s="29"/>
      <c r="BK292" s="29"/>
      <c r="BL292" s="29"/>
      <c r="BM292" s="29"/>
      <c r="BN292" s="29"/>
      <c r="BO292" s="29"/>
      <c r="BP292" s="29"/>
      <c r="BQ292" s="29"/>
      <c r="BR292" s="29"/>
      <c r="BS292" s="29"/>
      <c r="BT292" s="29"/>
      <c r="BU292" s="29"/>
      <c r="BV292" s="29"/>
      <c r="BW292" s="29"/>
      <c r="BX292" s="29"/>
      <c r="BY292" s="29"/>
      <c r="BZ292" s="29"/>
      <c r="CA292" s="29"/>
      <c r="CB292" s="29"/>
      <c r="CC292" s="29"/>
      <c r="CD292" s="29"/>
      <c r="CE292" s="29"/>
      <c r="CF292" s="29"/>
      <c r="CG292" s="29"/>
      <c r="CH292" s="29"/>
      <c r="CI292" s="29"/>
      <c r="CJ292" s="29"/>
      <c r="CK292" s="29"/>
      <c r="CL292" s="29"/>
      <c r="CM292" s="29"/>
      <c r="CN292" s="29"/>
      <c r="CO292" s="29"/>
      <c r="CP292" s="29"/>
      <c r="CQ292" s="29"/>
      <c r="CR292" s="29"/>
      <c r="CS292" s="29"/>
      <c r="CT292" s="29"/>
      <c r="CU292" s="29"/>
      <c r="CV292" s="29"/>
      <c r="CW292" s="29"/>
      <c r="CX292" s="29"/>
      <c r="CY292" s="29"/>
      <c r="CZ292" s="29"/>
      <c r="DA292" s="29"/>
    </row>
    <row r="293" spans="2:105">
      <c r="B293" s="30"/>
      <c r="C293" s="31"/>
      <c r="D293" s="31"/>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29"/>
      <c r="BH293" s="29"/>
      <c r="BI293" s="29"/>
      <c r="BJ293" s="29"/>
      <c r="BK293" s="29"/>
      <c r="BL293" s="29"/>
      <c r="BM293" s="29"/>
      <c r="BN293" s="29"/>
      <c r="BO293" s="29"/>
      <c r="BP293" s="29"/>
      <c r="BQ293" s="29"/>
      <c r="BR293" s="29"/>
      <c r="BS293" s="29"/>
      <c r="BT293" s="29"/>
      <c r="BU293" s="29"/>
      <c r="BV293" s="29"/>
      <c r="BW293" s="29"/>
      <c r="BX293" s="29"/>
      <c r="BY293" s="29"/>
      <c r="BZ293" s="29"/>
      <c r="CA293" s="29"/>
      <c r="CB293" s="29"/>
      <c r="CC293" s="29"/>
      <c r="CD293" s="29"/>
      <c r="CE293" s="29"/>
      <c r="CF293" s="29"/>
      <c r="CG293" s="29"/>
      <c r="CH293" s="29"/>
      <c r="CI293" s="29"/>
      <c r="CJ293" s="29"/>
      <c r="CK293" s="29"/>
      <c r="CL293" s="29"/>
      <c r="CM293" s="29"/>
      <c r="CN293" s="29"/>
      <c r="CO293" s="29"/>
      <c r="CP293" s="29"/>
      <c r="CQ293" s="29"/>
      <c r="CR293" s="29"/>
      <c r="CS293" s="29"/>
      <c r="CT293" s="29"/>
      <c r="CU293" s="29"/>
      <c r="CV293" s="29"/>
      <c r="CW293" s="29"/>
      <c r="CX293" s="29"/>
      <c r="CY293" s="29"/>
      <c r="CZ293" s="29"/>
      <c r="DA293" s="29"/>
    </row>
    <row r="294" spans="2:105">
      <c r="B294" s="30"/>
      <c r="C294" s="31"/>
      <c r="D294" s="31"/>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29"/>
      <c r="BH294" s="29"/>
      <c r="BI294" s="29"/>
      <c r="BJ294" s="29"/>
      <c r="BK294" s="29"/>
      <c r="BL294" s="29"/>
      <c r="BM294" s="29"/>
      <c r="BN294" s="29"/>
      <c r="BO294" s="29"/>
      <c r="BP294" s="29"/>
      <c r="BQ294" s="29"/>
      <c r="BR294" s="29"/>
      <c r="BS294" s="29"/>
      <c r="BT294" s="29"/>
      <c r="BU294" s="29"/>
      <c r="BV294" s="29"/>
      <c r="BW294" s="29"/>
      <c r="BX294" s="29"/>
      <c r="BY294" s="29"/>
      <c r="BZ294" s="29"/>
      <c r="CA294" s="29"/>
      <c r="CB294" s="29"/>
      <c r="CC294" s="29"/>
      <c r="CD294" s="29"/>
      <c r="CE294" s="29"/>
      <c r="CF294" s="29"/>
      <c r="CG294" s="29"/>
      <c r="CH294" s="29"/>
      <c r="CI294" s="29"/>
      <c r="CJ294" s="29"/>
      <c r="CK294" s="29"/>
      <c r="CL294" s="29"/>
      <c r="CM294" s="29"/>
      <c r="CN294" s="29"/>
      <c r="CO294" s="29"/>
      <c r="CP294" s="29"/>
      <c r="CQ294" s="29"/>
      <c r="CR294" s="29"/>
      <c r="CS294" s="29"/>
      <c r="CT294" s="29"/>
      <c r="CU294" s="29"/>
      <c r="CV294" s="29"/>
      <c r="CW294" s="29"/>
      <c r="CX294" s="29"/>
      <c r="CY294" s="29"/>
      <c r="CZ294" s="29"/>
      <c r="DA294" s="29"/>
    </row>
    <row r="295" spans="2:105">
      <c r="B295" s="30"/>
      <c r="C295" s="31"/>
      <c r="D295" s="31"/>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29"/>
      <c r="BH295" s="29"/>
      <c r="BI295" s="29"/>
      <c r="BJ295" s="29"/>
      <c r="BK295" s="29"/>
      <c r="BL295" s="29"/>
      <c r="BM295" s="29"/>
      <c r="BN295" s="29"/>
      <c r="BO295" s="29"/>
      <c r="BP295" s="29"/>
      <c r="BQ295" s="29"/>
      <c r="BR295" s="29"/>
      <c r="BS295" s="29"/>
      <c r="BT295" s="29"/>
      <c r="BU295" s="29"/>
      <c r="BV295" s="29"/>
      <c r="BW295" s="29"/>
      <c r="BX295" s="29"/>
      <c r="BY295" s="29"/>
      <c r="BZ295" s="29"/>
      <c r="CA295" s="29"/>
      <c r="CB295" s="29"/>
      <c r="CC295" s="29"/>
      <c r="CD295" s="29"/>
      <c r="CE295" s="29"/>
      <c r="CF295" s="29"/>
      <c r="CG295" s="29"/>
      <c r="CH295" s="29"/>
      <c r="CI295" s="29"/>
      <c r="CJ295" s="29"/>
      <c r="CK295" s="29"/>
      <c r="CL295" s="29"/>
      <c r="CM295" s="29"/>
      <c r="CN295" s="29"/>
      <c r="CO295" s="29"/>
      <c r="CP295" s="29"/>
      <c r="CQ295" s="29"/>
      <c r="CR295" s="29"/>
      <c r="CS295" s="29"/>
      <c r="CT295" s="29"/>
      <c r="CU295" s="29"/>
      <c r="CV295" s="29"/>
      <c r="CW295" s="29"/>
      <c r="CX295" s="29"/>
      <c r="CY295" s="29"/>
      <c r="CZ295" s="29"/>
      <c r="DA295" s="29"/>
    </row>
    <row r="296" spans="2:105">
      <c r="B296" s="30"/>
      <c r="C296" s="31"/>
      <c r="D296" s="31"/>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29"/>
      <c r="BH296" s="29"/>
      <c r="BI296" s="29"/>
      <c r="BJ296" s="29"/>
      <c r="BK296" s="29"/>
      <c r="BL296" s="29"/>
      <c r="BM296" s="29"/>
      <c r="BN296" s="29"/>
      <c r="BO296" s="29"/>
      <c r="BP296" s="29"/>
      <c r="BQ296" s="29"/>
      <c r="BR296" s="29"/>
      <c r="BS296" s="29"/>
      <c r="BT296" s="29"/>
      <c r="BU296" s="29"/>
      <c r="BV296" s="29"/>
      <c r="BW296" s="29"/>
      <c r="BX296" s="29"/>
      <c r="BY296" s="29"/>
      <c r="BZ296" s="29"/>
      <c r="CA296" s="29"/>
      <c r="CB296" s="29"/>
      <c r="CC296" s="29"/>
      <c r="CD296" s="29"/>
      <c r="CE296" s="29"/>
      <c r="CF296" s="29"/>
      <c r="CG296" s="29"/>
      <c r="CH296" s="29"/>
      <c r="CI296" s="29"/>
      <c r="CJ296" s="29"/>
      <c r="CK296" s="29"/>
      <c r="CL296" s="29"/>
      <c r="CM296" s="29"/>
      <c r="CN296" s="29"/>
      <c r="CO296" s="29"/>
      <c r="CP296" s="29"/>
      <c r="CQ296" s="29"/>
      <c r="CR296" s="29"/>
      <c r="CS296" s="29"/>
      <c r="CT296" s="29"/>
      <c r="CU296" s="29"/>
      <c r="CV296" s="29"/>
      <c r="CW296" s="29"/>
      <c r="CX296" s="29"/>
      <c r="CY296" s="29"/>
      <c r="CZ296" s="29"/>
      <c r="DA296" s="29"/>
    </row>
    <row r="297" spans="2:105">
      <c r="B297" s="30"/>
      <c r="C297" s="31"/>
      <c r="D297" s="31"/>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29"/>
      <c r="BH297" s="29"/>
      <c r="BI297" s="29"/>
      <c r="BJ297" s="29"/>
      <c r="BK297" s="29"/>
      <c r="BL297" s="29"/>
      <c r="BM297" s="29"/>
      <c r="BN297" s="29"/>
      <c r="BO297" s="29"/>
      <c r="BP297" s="29"/>
      <c r="BQ297" s="29"/>
      <c r="BR297" s="29"/>
      <c r="BS297" s="29"/>
      <c r="BT297" s="29"/>
      <c r="BU297" s="29"/>
      <c r="BV297" s="29"/>
      <c r="BW297" s="29"/>
      <c r="BX297" s="29"/>
      <c r="BY297" s="29"/>
      <c r="BZ297" s="29"/>
      <c r="CA297" s="29"/>
      <c r="CB297" s="29"/>
      <c r="CC297" s="29"/>
      <c r="CD297" s="29"/>
      <c r="CE297" s="29"/>
      <c r="CF297" s="29"/>
      <c r="CG297" s="29"/>
      <c r="CH297" s="29"/>
      <c r="CI297" s="29"/>
      <c r="CJ297" s="29"/>
      <c r="CK297" s="29"/>
      <c r="CL297" s="29"/>
      <c r="CM297" s="29"/>
      <c r="CN297" s="29"/>
      <c r="CO297" s="29"/>
      <c r="CP297" s="29"/>
      <c r="CQ297" s="29"/>
      <c r="CR297" s="29"/>
      <c r="CS297" s="29"/>
      <c r="CT297" s="29"/>
      <c r="CU297" s="29"/>
      <c r="CV297" s="29"/>
      <c r="CW297" s="29"/>
      <c r="CX297" s="29"/>
      <c r="CY297" s="29"/>
      <c r="CZ297" s="29"/>
      <c r="DA297" s="29"/>
    </row>
    <row r="298" spans="2:105">
      <c r="B298" s="30"/>
      <c r="C298" s="31"/>
      <c r="D298" s="31"/>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29"/>
      <c r="BH298" s="29"/>
      <c r="BI298" s="29"/>
      <c r="BJ298" s="29"/>
      <c r="BK298" s="29"/>
      <c r="BL298" s="29"/>
      <c r="BM298" s="29"/>
      <c r="BN298" s="29"/>
      <c r="BO298" s="29"/>
      <c r="BP298" s="29"/>
      <c r="BQ298" s="29"/>
      <c r="BR298" s="29"/>
      <c r="BS298" s="29"/>
      <c r="BT298" s="29"/>
      <c r="BU298" s="29"/>
      <c r="BV298" s="29"/>
      <c r="BW298" s="29"/>
      <c r="BX298" s="29"/>
      <c r="BY298" s="29"/>
      <c r="BZ298" s="29"/>
      <c r="CA298" s="29"/>
      <c r="CB298" s="29"/>
      <c r="CC298" s="29"/>
      <c r="CD298" s="29"/>
      <c r="CE298" s="29"/>
      <c r="CF298" s="29"/>
      <c r="CG298" s="29"/>
      <c r="CH298" s="29"/>
      <c r="CI298" s="29"/>
      <c r="CJ298" s="29"/>
      <c r="CK298" s="29"/>
      <c r="CL298" s="29"/>
      <c r="CM298" s="29"/>
      <c r="CN298" s="29"/>
      <c r="CO298" s="29"/>
      <c r="CP298" s="29"/>
      <c r="CQ298" s="29"/>
      <c r="CR298" s="29"/>
      <c r="CS298" s="29"/>
      <c r="CT298" s="29"/>
      <c r="CU298" s="29"/>
      <c r="CV298" s="29"/>
      <c r="CW298" s="29"/>
      <c r="CX298" s="29"/>
      <c r="CY298" s="29"/>
      <c r="CZ298" s="29"/>
      <c r="DA298" s="29"/>
    </row>
    <row r="299" spans="2:105">
      <c r="B299" s="30"/>
      <c r="C299" s="31"/>
      <c r="D299" s="31"/>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29"/>
      <c r="BH299" s="29"/>
      <c r="BI299" s="29"/>
      <c r="BJ299" s="29"/>
      <c r="BK299" s="29"/>
      <c r="BL299" s="29"/>
      <c r="BM299" s="29"/>
      <c r="BN299" s="29"/>
      <c r="BO299" s="29"/>
      <c r="BP299" s="29"/>
      <c r="BQ299" s="29"/>
      <c r="BR299" s="29"/>
      <c r="BS299" s="29"/>
      <c r="BT299" s="29"/>
      <c r="BU299" s="29"/>
      <c r="BV299" s="29"/>
      <c r="BW299" s="29"/>
      <c r="BX299" s="29"/>
      <c r="BY299" s="29"/>
      <c r="BZ299" s="29"/>
      <c r="CA299" s="29"/>
      <c r="CB299" s="29"/>
      <c r="CC299" s="29"/>
      <c r="CD299" s="29"/>
      <c r="CE299" s="29"/>
      <c r="CF299" s="29"/>
      <c r="CG299" s="29"/>
      <c r="CH299" s="29"/>
      <c r="CI299" s="29"/>
      <c r="CJ299" s="29"/>
      <c r="CK299" s="29"/>
      <c r="CL299" s="29"/>
      <c r="CM299" s="29"/>
      <c r="CN299" s="29"/>
      <c r="CO299" s="29"/>
      <c r="CP299" s="29"/>
      <c r="CQ299" s="29"/>
      <c r="CR299" s="29"/>
      <c r="CS299" s="29"/>
      <c r="CT299" s="29"/>
      <c r="CU299" s="29"/>
      <c r="CV299" s="29"/>
      <c r="CW299" s="29"/>
      <c r="CX299" s="29"/>
      <c r="CY299" s="29"/>
      <c r="CZ299" s="29"/>
      <c r="DA299" s="29"/>
    </row>
    <row r="300" spans="2:105">
      <c r="B300" s="30"/>
      <c r="C300" s="31"/>
      <c r="D300" s="31"/>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c r="BM300" s="29"/>
      <c r="BN300" s="29"/>
      <c r="BO300" s="29"/>
      <c r="BP300" s="29"/>
      <c r="BQ300" s="29"/>
      <c r="BR300" s="29"/>
      <c r="BS300" s="29"/>
      <c r="BT300" s="29"/>
      <c r="BU300" s="29"/>
      <c r="BV300" s="29"/>
      <c r="BW300" s="29"/>
      <c r="BX300" s="29"/>
      <c r="BY300" s="29"/>
      <c r="BZ300" s="29"/>
      <c r="CA300" s="29"/>
      <c r="CB300" s="29"/>
      <c r="CC300" s="29"/>
      <c r="CD300" s="29"/>
      <c r="CE300" s="29"/>
      <c r="CF300" s="29"/>
      <c r="CG300" s="29"/>
      <c r="CH300" s="29"/>
      <c r="CI300" s="29"/>
      <c r="CJ300" s="29"/>
      <c r="CK300" s="29"/>
      <c r="CL300" s="29"/>
      <c r="CM300" s="29"/>
      <c r="CN300" s="29"/>
      <c r="CO300" s="29"/>
      <c r="CP300" s="29"/>
      <c r="CQ300" s="29"/>
      <c r="CR300" s="29"/>
      <c r="CS300" s="29"/>
      <c r="CT300" s="29"/>
      <c r="CU300" s="29"/>
      <c r="CV300" s="29"/>
      <c r="CW300" s="29"/>
      <c r="CX300" s="29"/>
      <c r="CY300" s="29"/>
      <c r="CZ300" s="29"/>
      <c r="DA300" s="29"/>
    </row>
    <row r="301" spans="2:105">
      <c r="B301" s="30"/>
      <c r="C301" s="31"/>
      <c r="D301" s="31"/>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c r="BH301" s="29"/>
      <c r="BI301" s="29"/>
      <c r="BJ301" s="29"/>
      <c r="BK301" s="29"/>
      <c r="BL301" s="29"/>
      <c r="BM301" s="29"/>
      <c r="BN301" s="29"/>
      <c r="BO301" s="29"/>
      <c r="BP301" s="29"/>
      <c r="BQ301" s="29"/>
      <c r="BR301" s="29"/>
      <c r="BS301" s="29"/>
      <c r="BT301" s="29"/>
      <c r="BU301" s="29"/>
      <c r="BV301" s="29"/>
      <c r="BW301" s="29"/>
      <c r="BX301" s="29"/>
      <c r="BY301" s="29"/>
      <c r="BZ301" s="29"/>
      <c r="CA301" s="29"/>
      <c r="CB301" s="29"/>
      <c r="CC301" s="29"/>
      <c r="CD301" s="29"/>
      <c r="CE301" s="29"/>
      <c r="CF301" s="29"/>
      <c r="CG301" s="29"/>
      <c r="CH301" s="29"/>
      <c r="CI301" s="29"/>
      <c r="CJ301" s="29"/>
      <c r="CK301" s="29"/>
      <c r="CL301" s="29"/>
      <c r="CM301" s="29"/>
      <c r="CN301" s="29"/>
      <c r="CO301" s="29"/>
      <c r="CP301" s="29"/>
      <c r="CQ301" s="29"/>
      <c r="CR301" s="29"/>
      <c r="CS301" s="29"/>
      <c r="CT301" s="29"/>
      <c r="CU301" s="29"/>
      <c r="CV301" s="29"/>
      <c r="CW301" s="29"/>
      <c r="CX301" s="29"/>
      <c r="CY301" s="29"/>
      <c r="CZ301" s="29"/>
      <c r="DA301" s="29"/>
    </row>
    <row r="302" spans="2:105">
      <c r="B302" s="30"/>
      <c r="C302" s="31"/>
      <c r="D302" s="31"/>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c r="BH302" s="29"/>
      <c r="BI302" s="29"/>
      <c r="BJ302" s="29"/>
      <c r="BK302" s="29"/>
      <c r="BL302" s="29"/>
      <c r="BM302" s="29"/>
      <c r="BN302" s="29"/>
      <c r="BO302" s="29"/>
      <c r="BP302" s="29"/>
      <c r="BQ302" s="29"/>
      <c r="BR302" s="29"/>
      <c r="BS302" s="29"/>
      <c r="BT302" s="29"/>
      <c r="BU302" s="29"/>
      <c r="BV302" s="29"/>
      <c r="BW302" s="29"/>
      <c r="BX302" s="29"/>
      <c r="BY302" s="29"/>
      <c r="BZ302" s="29"/>
      <c r="CA302" s="29"/>
      <c r="CB302" s="29"/>
      <c r="CC302" s="29"/>
      <c r="CD302" s="29"/>
      <c r="CE302" s="29"/>
      <c r="CF302" s="29"/>
      <c r="CG302" s="29"/>
      <c r="CH302" s="29"/>
      <c r="CI302" s="29"/>
      <c r="CJ302" s="29"/>
      <c r="CK302" s="29"/>
      <c r="CL302" s="29"/>
      <c r="CM302" s="29"/>
      <c r="CN302" s="29"/>
      <c r="CO302" s="29"/>
      <c r="CP302" s="29"/>
      <c r="CQ302" s="29"/>
      <c r="CR302" s="29"/>
      <c r="CS302" s="29"/>
      <c r="CT302" s="29"/>
      <c r="CU302" s="29"/>
      <c r="CV302" s="29"/>
      <c r="CW302" s="29"/>
      <c r="CX302" s="29"/>
      <c r="CY302" s="29"/>
      <c r="CZ302" s="29"/>
      <c r="DA302" s="29"/>
    </row>
    <row r="303" spans="2:105">
      <c r="B303" s="30"/>
      <c r="C303" s="31"/>
      <c r="D303" s="31"/>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c r="BH303" s="29"/>
      <c r="BI303" s="29"/>
      <c r="BJ303" s="29"/>
      <c r="BK303" s="29"/>
      <c r="BL303" s="29"/>
      <c r="BM303" s="29"/>
      <c r="BN303" s="29"/>
      <c r="BO303" s="29"/>
      <c r="BP303" s="29"/>
      <c r="BQ303" s="29"/>
      <c r="BR303" s="29"/>
      <c r="BS303" s="29"/>
      <c r="BT303" s="29"/>
      <c r="BU303" s="29"/>
      <c r="BV303" s="29"/>
      <c r="BW303" s="29"/>
      <c r="BX303" s="29"/>
      <c r="BY303" s="29"/>
      <c r="BZ303" s="29"/>
      <c r="CA303" s="29"/>
      <c r="CB303" s="29"/>
      <c r="CC303" s="29"/>
      <c r="CD303" s="29"/>
      <c r="CE303" s="29"/>
      <c r="CF303" s="29"/>
      <c r="CG303" s="29"/>
      <c r="CH303" s="29"/>
      <c r="CI303" s="29"/>
      <c r="CJ303" s="29"/>
      <c r="CK303" s="29"/>
      <c r="CL303" s="29"/>
      <c r="CM303" s="29"/>
      <c r="CN303" s="29"/>
      <c r="CO303" s="29"/>
      <c r="CP303" s="29"/>
      <c r="CQ303" s="29"/>
      <c r="CR303" s="29"/>
      <c r="CS303" s="29"/>
      <c r="CT303" s="29"/>
      <c r="CU303" s="29"/>
      <c r="CV303" s="29"/>
      <c r="CW303" s="29"/>
      <c r="CX303" s="29"/>
      <c r="CY303" s="29"/>
      <c r="CZ303" s="29"/>
      <c r="DA303" s="29"/>
    </row>
    <row r="304" spans="2:105">
      <c r="B304" s="30"/>
      <c r="C304" s="31"/>
      <c r="D304" s="31"/>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c r="BH304" s="29"/>
      <c r="BI304" s="29"/>
      <c r="BJ304" s="29"/>
      <c r="BK304" s="29"/>
      <c r="BL304" s="29"/>
      <c r="BM304" s="29"/>
      <c r="BN304" s="29"/>
      <c r="BO304" s="29"/>
      <c r="BP304" s="29"/>
      <c r="BQ304" s="29"/>
      <c r="BR304" s="29"/>
      <c r="BS304" s="29"/>
      <c r="BT304" s="29"/>
      <c r="BU304" s="29"/>
      <c r="BV304" s="29"/>
      <c r="BW304" s="29"/>
      <c r="BX304" s="29"/>
      <c r="BY304" s="29"/>
      <c r="BZ304" s="29"/>
      <c r="CA304" s="29"/>
      <c r="CB304" s="29"/>
      <c r="CC304" s="29"/>
      <c r="CD304" s="29"/>
      <c r="CE304" s="29"/>
      <c r="CF304" s="29"/>
      <c r="CG304" s="29"/>
      <c r="CH304" s="29"/>
      <c r="CI304" s="29"/>
      <c r="CJ304" s="29"/>
      <c r="CK304" s="29"/>
      <c r="CL304" s="29"/>
      <c r="CM304" s="29"/>
      <c r="CN304" s="29"/>
      <c r="CO304" s="29"/>
      <c r="CP304" s="29"/>
      <c r="CQ304" s="29"/>
      <c r="CR304" s="29"/>
      <c r="CS304" s="29"/>
      <c r="CT304" s="29"/>
      <c r="CU304" s="29"/>
      <c r="CV304" s="29"/>
      <c r="CW304" s="29"/>
      <c r="CX304" s="29"/>
      <c r="CY304" s="29"/>
      <c r="CZ304" s="29"/>
      <c r="DA304" s="29"/>
    </row>
    <row r="305" spans="2:105">
      <c r="B305" s="30"/>
      <c r="C305" s="31"/>
      <c r="D305" s="31"/>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c r="BH305" s="29"/>
      <c r="BI305" s="29"/>
      <c r="BJ305" s="29"/>
      <c r="BK305" s="29"/>
      <c r="BL305" s="29"/>
      <c r="BM305" s="29"/>
      <c r="BN305" s="29"/>
      <c r="BO305" s="29"/>
      <c r="BP305" s="29"/>
      <c r="BQ305" s="29"/>
      <c r="BR305" s="29"/>
      <c r="BS305" s="29"/>
      <c r="BT305" s="29"/>
      <c r="BU305" s="29"/>
      <c r="BV305" s="29"/>
      <c r="BW305" s="29"/>
      <c r="BX305" s="29"/>
      <c r="BY305" s="29"/>
      <c r="BZ305" s="29"/>
      <c r="CA305" s="29"/>
      <c r="CB305" s="29"/>
      <c r="CC305" s="29"/>
      <c r="CD305" s="29"/>
      <c r="CE305" s="29"/>
      <c r="CF305" s="29"/>
      <c r="CG305" s="29"/>
      <c r="CH305" s="29"/>
      <c r="CI305" s="29"/>
      <c r="CJ305" s="29"/>
      <c r="CK305" s="29"/>
      <c r="CL305" s="29"/>
      <c r="CM305" s="29"/>
      <c r="CN305" s="29"/>
      <c r="CO305" s="29"/>
      <c r="CP305" s="29"/>
      <c r="CQ305" s="29"/>
      <c r="CR305" s="29"/>
      <c r="CS305" s="29"/>
      <c r="CT305" s="29"/>
      <c r="CU305" s="29"/>
      <c r="CV305" s="29"/>
      <c r="CW305" s="29"/>
      <c r="CX305" s="29"/>
      <c r="CY305" s="29"/>
      <c r="CZ305" s="29"/>
      <c r="DA305" s="29"/>
    </row>
    <row r="306" spans="2:105">
      <c r="B306" s="30"/>
      <c r="C306" s="31"/>
      <c r="D306" s="31"/>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c r="BH306" s="29"/>
      <c r="BI306" s="29"/>
      <c r="BJ306" s="29"/>
      <c r="BK306" s="29"/>
      <c r="BL306" s="29"/>
      <c r="BM306" s="29"/>
      <c r="BN306" s="29"/>
      <c r="BO306" s="29"/>
      <c r="BP306" s="29"/>
      <c r="BQ306" s="29"/>
      <c r="BR306" s="29"/>
      <c r="BS306" s="29"/>
      <c r="BT306" s="29"/>
      <c r="BU306" s="29"/>
      <c r="BV306" s="29"/>
      <c r="BW306" s="29"/>
      <c r="BX306" s="29"/>
      <c r="BY306" s="29"/>
      <c r="BZ306" s="29"/>
      <c r="CA306" s="29"/>
      <c r="CB306" s="29"/>
      <c r="CC306" s="29"/>
      <c r="CD306" s="29"/>
      <c r="CE306" s="29"/>
      <c r="CF306" s="29"/>
      <c r="CG306" s="29"/>
      <c r="CH306" s="29"/>
      <c r="CI306" s="29"/>
      <c r="CJ306" s="29"/>
      <c r="CK306" s="29"/>
      <c r="CL306" s="29"/>
      <c r="CM306" s="29"/>
      <c r="CN306" s="29"/>
      <c r="CO306" s="29"/>
      <c r="CP306" s="29"/>
      <c r="CQ306" s="29"/>
      <c r="CR306" s="29"/>
      <c r="CS306" s="29"/>
      <c r="CT306" s="29"/>
      <c r="CU306" s="29"/>
      <c r="CV306" s="29"/>
      <c r="CW306" s="29"/>
      <c r="CX306" s="29"/>
      <c r="CY306" s="29"/>
      <c r="CZ306" s="29"/>
      <c r="DA306" s="29"/>
    </row>
    <row r="307" spans="2:105">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c r="BH307" s="29"/>
      <c r="BI307" s="29"/>
      <c r="BJ307" s="29"/>
      <c r="BK307" s="29"/>
      <c r="BL307" s="29"/>
      <c r="BM307" s="29"/>
      <c r="BN307" s="29"/>
      <c r="BO307" s="29"/>
      <c r="BP307" s="29"/>
      <c r="BQ307" s="29"/>
      <c r="BR307" s="29"/>
      <c r="BS307" s="29"/>
      <c r="BT307" s="29"/>
      <c r="BU307" s="29"/>
      <c r="BV307" s="29"/>
      <c r="BW307" s="29"/>
      <c r="BX307" s="29"/>
      <c r="BY307" s="29"/>
      <c r="BZ307" s="29"/>
      <c r="CA307" s="29"/>
      <c r="CB307" s="29"/>
      <c r="CC307" s="29"/>
      <c r="CD307" s="29"/>
      <c r="CE307" s="29"/>
      <c r="CF307" s="29"/>
      <c r="CG307" s="29"/>
      <c r="CH307" s="29"/>
      <c r="CI307" s="29"/>
      <c r="CJ307" s="29"/>
      <c r="CK307" s="29"/>
      <c r="CL307" s="29"/>
      <c r="CM307" s="29"/>
      <c r="CN307" s="29"/>
      <c r="CO307" s="29"/>
      <c r="CP307" s="29"/>
      <c r="CQ307" s="29"/>
      <c r="CR307" s="29"/>
      <c r="CS307" s="29"/>
      <c r="CT307" s="29"/>
      <c r="CU307" s="29"/>
      <c r="CV307" s="29"/>
      <c r="CW307" s="29"/>
      <c r="CX307" s="29"/>
      <c r="CY307" s="29"/>
      <c r="CZ307" s="29"/>
      <c r="DA307" s="29"/>
    </row>
    <row r="308" spans="2:105">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c r="BH308" s="29"/>
      <c r="BI308" s="29"/>
      <c r="BJ308" s="29"/>
      <c r="BK308" s="29"/>
      <c r="BL308" s="29"/>
      <c r="BM308" s="29"/>
      <c r="BN308" s="29"/>
      <c r="BO308" s="29"/>
      <c r="BP308" s="29"/>
      <c r="BQ308" s="29"/>
      <c r="BR308" s="29"/>
      <c r="BS308" s="29"/>
      <c r="BT308" s="29"/>
      <c r="BU308" s="29"/>
      <c r="BV308" s="29"/>
      <c r="BW308" s="29"/>
      <c r="BX308" s="29"/>
      <c r="BY308" s="29"/>
      <c r="BZ308" s="29"/>
      <c r="CA308" s="29"/>
      <c r="CB308" s="29"/>
      <c r="CC308" s="29"/>
      <c r="CD308" s="29"/>
      <c r="CE308" s="29"/>
      <c r="CF308" s="29"/>
      <c r="CG308" s="29"/>
      <c r="CH308" s="29"/>
      <c r="CI308" s="29"/>
      <c r="CJ308" s="29"/>
      <c r="CK308" s="29"/>
      <c r="CL308" s="29"/>
      <c r="CM308" s="29"/>
      <c r="CN308" s="29"/>
      <c r="CO308" s="29"/>
      <c r="CP308" s="29"/>
      <c r="CQ308" s="29"/>
      <c r="CR308" s="29"/>
      <c r="CS308" s="29"/>
      <c r="CT308" s="29"/>
      <c r="CU308" s="29"/>
      <c r="CV308" s="29"/>
      <c r="CW308" s="29"/>
      <c r="CX308" s="29"/>
      <c r="CY308" s="29"/>
      <c r="CZ308" s="29"/>
      <c r="DA308" s="29"/>
    </row>
    <row r="309" spans="2:105">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c r="BM309" s="29"/>
      <c r="BN309" s="29"/>
      <c r="BO309" s="29"/>
      <c r="BP309" s="29"/>
      <c r="BQ309" s="29"/>
      <c r="BR309" s="29"/>
      <c r="BS309" s="29"/>
      <c r="BT309" s="29"/>
      <c r="BU309" s="29"/>
      <c r="BV309" s="29"/>
      <c r="BW309" s="29"/>
      <c r="BX309" s="29"/>
      <c r="BY309" s="29"/>
      <c r="BZ309" s="29"/>
      <c r="CA309" s="29"/>
      <c r="CB309" s="29"/>
      <c r="CC309" s="29"/>
      <c r="CD309" s="29"/>
      <c r="CE309" s="29"/>
      <c r="CF309" s="29"/>
      <c r="CG309" s="29"/>
      <c r="CH309" s="29"/>
      <c r="CI309" s="29"/>
      <c r="CJ309" s="29"/>
      <c r="CK309" s="29"/>
      <c r="CL309" s="29"/>
      <c r="CM309" s="29"/>
      <c r="CN309" s="29"/>
      <c r="CO309" s="29"/>
      <c r="CP309" s="29"/>
      <c r="CQ309" s="29"/>
      <c r="CR309" s="29"/>
      <c r="CS309" s="29"/>
      <c r="CT309" s="29"/>
      <c r="CU309" s="29"/>
      <c r="CV309" s="29"/>
      <c r="CW309" s="29"/>
      <c r="CX309" s="29"/>
      <c r="CY309" s="29"/>
      <c r="CZ309" s="29"/>
      <c r="DA309" s="29"/>
    </row>
    <row r="310" spans="2:105">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c r="BH310" s="29"/>
      <c r="BI310" s="29"/>
      <c r="BJ310" s="29"/>
      <c r="BK310" s="29"/>
      <c r="BL310" s="29"/>
      <c r="BM310" s="29"/>
      <c r="BN310" s="29"/>
      <c r="BO310" s="29"/>
      <c r="BP310" s="29"/>
      <c r="BQ310" s="29"/>
      <c r="BR310" s="29"/>
      <c r="BS310" s="29"/>
      <c r="BT310" s="29"/>
      <c r="BU310" s="29"/>
      <c r="BV310" s="29"/>
      <c r="BW310" s="29"/>
      <c r="BX310" s="29"/>
      <c r="BY310" s="29"/>
      <c r="BZ310" s="29"/>
      <c r="CA310" s="29"/>
      <c r="CB310" s="29"/>
      <c r="CC310" s="29"/>
      <c r="CD310" s="29"/>
      <c r="CE310" s="29"/>
      <c r="CF310" s="29"/>
      <c r="CG310" s="29"/>
      <c r="CH310" s="29"/>
      <c r="CI310" s="29"/>
      <c r="CJ310" s="29"/>
      <c r="CK310" s="29"/>
      <c r="CL310" s="29"/>
      <c r="CM310" s="29"/>
      <c r="CN310" s="29"/>
      <c r="CO310" s="29"/>
      <c r="CP310" s="29"/>
      <c r="CQ310" s="29"/>
      <c r="CR310" s="29"/>
      <c r="CS310" s="29"/>
      <c r="CT310" s="29"/>
      <c r="CU310" s="29"/>
      <c r="CV310" s="29"/>
      <c r="CW310" s="29"/>
      <c r="CX310" s="29"/>
      <c r="CY310" s="29"/>
      <c r="CZ310" s="29"/>
      <c r="DA310" s="29"/>
    </row>
    <row r="311" spans="2:105">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c r="BH311" s="29"/>
      <c r="BI311" s="29"/>
      <c r="BJ311" s="29"/>
      <c r="BK311" s="29"/>
      <c r="BL311" s="29"/>
      <c r="BM311" s="29"/>
      <c r="BN311" s="29"/>
      <c r="BO311" s="29"/>
      <c r="BP311" s="29"/>
      <c r="BQ311" s="29"/>
      <c r="BR311" s="29"/>
      <c r="BS311" s="29"/>
      <c r="BT311" s="29"/>
      <c r="BU311" s="29"/>
      <c r="BV311" s="29"/>
      <c r="BW311" s="29"/>
      <c r="BX311" s="29"/>
      <c r="BY311" s="29"/>
      <c r="BZ311" s="29"/>
      <c r="CA311" s="29"/>
      <c r="CB311" s="29"/>
      <c r="CC311" s="29"/>
      <c r="CD311" s="29"/>
      <c r="CE311" s="29"/>
      <c r="CF311" s="29"/>
      <c r="CG311" s="29"/>
      <c r="CH311" s="29"/>
      <c r="CI311" s="29"/>
      <c r="CJ311" s="29"/>
      <c r="CK311" s="29"/>
      <c r="CL311" s="29"/>
      <c r="CM311" s="29"/>
      <c r="CN311" s="29"/>
      <c r="CO311" s="29"/>
      <c r="CP311" s="29"/>
      <c r="CQ311" s="29"/>
      <c r="CR311" s="29"/>
      <c r="CS311" s="29"/>
      <c r="CT311" s="29"/>
      <c r="CU311" s="29"/>
      <c r="CV311" s="29"/>
      <c r="CW311" s="29"/>
      <c r="CX311" s="29"/>
      <c r="CY311" s="29"/>
      <c r="CZ311" s="29"/>
      <c r="DA311" s="29"/>
    </row>
    <row r="312" spans="2:105">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c r="BH312" s="29"/>
      <c r="BI312" s="29"/>
      <c r="BJ312" s="29"/>
      <c r="BK312" s="29"/>
      <c r="BL312" s="29"/>
      <c r="BM312" s="29"/>
      <c r="BN312" s="29"/>
      <c r="BO312" s="29"/>
      <c r="BP312" s="29"/>
      <c r="BQ312" s="29"/>
      <c r="BR312" s="29"/>
      <c r="BS312" s="29"/>
      <c r="BT312" s="29"/>
      <c r="BU312" s="29"/>
      <c r="BV312" s="29"/>
      <c r="BW312" s="29"/>
      <c r="BX312" s="29"/>
      <c r="BY312" s="29"/>
      <c r="BZ312" s="29"/>
      <c r="CA312" s="29"/>
      <c r="CB312" s="29"/>
      <c r="CC312" s="29"/>
      <c r="CD312" s="29"/>
      <c r="CE312" s="29"/>
      <c r="CF312" s="29"/>
      <c r="CG312" s="29"/>
      <c r="CH312" s="29"/>
      <c r="CI312" s="29"/>
      <c r="CJ312" s="29"/>
      <c r="CK312" s="29"/>
      <c r="CL312" s="29"/>
      <c r="CM312" s="29"/>
      <c r="CN312" s="29"/>
      <c r="CO312" s="29"/>
      <c r="CP312" s="29"/>
      <c r="CQ312" s="29"/>
      <c r="CR312" s="29"/>
      <c r="CS312" s="29"/>
      <c r="CT312" s="29"/>
      <c r="CU312" s="29"/>
      <c r="CV312" s="29"/>
      <c r="CW312" s="29"/>
      <c r="CX312" s="29"/>
      <c r="CY312" s="29"/>
      <c r="CZ312" s="29"/>
      <c r="DA312" s="29"/>
    </row>
    <row r="313" spans="2:105">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29"/>
      <c r="BH313" s="29"/>
      <c r="BI313" s="29"/>
      <c r="BJ313" s="29"/>
      <c r="BK313" s="29"/>
      <c r="BL313" s="29"/>
      <c r="BM313" s="29"/>
      <c r="BN313" s="29"/>
      <c r="BO313" s="29"/>
      <c r="BP313" s="29"/>
      <c r="BQ313" s="29"/>
      <c r="BR313" s="29"/>
      <c r="BS313" s="29"/>
      <c r="BT313" s="29"/>
      <c r="BU313" s="29"/>
      <c r="BV313" s="29"/>
      <c r="BW313" s="29"/>
      <c r="BX313" s="29"/>
      <c r="BY313" s="29"/>
      <c r="BZ313" s="29"/>
      <c r="CA313" s="29"/>
      <c r="CB313" s="29"/>
      <c r="CC313" s="29"/>
      <c r="CD313" s="29"/>
      <c r="CE313" s="29"/>
      <c r="CF313" s="29"/>
      <c r="CG313" s="29"/>
      <c r="CH313" s="29"/>
      <c r="CI313" s="29"/>
      <c r="CJ313" s="29"/>
      <c r="CK313" s="29"/>
      <c r="CL313" s="29"/>
      <c r="CM313" s="29"/>
      <c r="CN313" s="29"/>
      <c r="CO313" s="29"/>
      <c r="CP313" s="29"/>
      <c r="CQ313" s="29"/>
      <c r="CR313" s="29"/>
      <c r="CS313" s="29"/>
      <c r="CT313" s="29"/>
      <c r="CU313" s="29"/>
      <c r="CV313" s="29"/>
      <c r="CW313" s="29"/>
      <c r="CX313" s="29"/>
      <c r="CY313" s="29"/>
      <c r="CZ313" s="29"/>
      <c r="DA313" s="29"/>
    </row>
    <row r="314" spans="2:105">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c r="BM314" s="29"/>
      <c r="BN314" s="29"/>
      <c r="BO314" s="29"/>
      <c r="BP314" s="29"/>
      <c r="BQ314" s="29"/>
      <c r="BR314" s="29"/>
      <c r="BS314" s="29"/>
      <c r="BT314" s="29"/>
      <c r="BU314" s="29"/>
      <c r="BV314" s="29"/>
      <c r="BW314" s="29"/>
      <c r="BX314" s="29"/>
      <c r="BY314" s="29"/>
      <c r="BZ314" s="29"/>
      <c r="CA314" s="29"/>
      <c r="CB314" s="29"/>
      <c r="CC314" s="29"/>
      <c r="CD314" s="29"/>
      <c r="CE314" s="29"/>
      <c r="CF314" s="29"/>
      <c r="CG314" s="29"/>
      <c r="CH314" s="29"/>
      <c r="CI314" s="29"/>
      <c r="CJ314" s="29"/>
      <c r="CK314" s="29"/>
      <c r="CL314" s="29"/>
      <c r="CM314" s="29"/>
      <c r="CN314" s="29"/>
      <c r="CO314" s="29"/>
      <c r="CP314" s="29"/>
      <c r="CQ314" s="29"/>
      <c r="CR314" s="29"/>
      <c r="CS314" s="29"/>
      <c r="CT314" s="29"/>
      <c r="CU314" s="29"/>
      <c r="CV314" s="29"/>
      <c r="CW314" s="29"/>
      <c r="CX314" s="29"/>
      <c r="CY314" s="29"/>
      <c r="CZ314" s="29"/>
      <c r="DA314" s="29"/>
    </row>
    <row r="315" spans="2:105">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29"/>
      <c r="BH315" s="29"/>
      <c r="BI315" s="29"/>
      <c r="BJ315" s="29"/>
      <c r="BK315" s="29"/>
      <c r="BL315" s="29"/>
      <c r="BM315" s="29"/>
      <c r="BN315" s="29"/>
      <c r="BO315" s="29"/>
      <c r="BP315" s="29"/>
      <c r="BQ315" s="29"/>
      <c r="BR315" s="29"/>
      <c r="BS315" s="29"/>
      <c r="BT315" s="29"/>
      <c r="BU315" s="29"/>
      <c r="BV315" s="29"/>
      <c r="BW315" s="29"/>
      <c r="BX315" s="29"/>
      <c r="BY315" s="29"/>
      <c r="BZ315" s="29"/>
      <c r="CA315" s="29"/>
      <c r="CB315" s="29"/>
      <c r="CC315" s="29"/>
      <c r="CD315" s="29"/>
      <c r="CE315" s="29"/>
      <c r="CF315" s="29"/>
      <c r="CG315" s="29"/>
      <c r="CH315" s="29"/>
      <c r="CI315" s="29"/>
      <c r="CJ315" s="29"/>
      <c r="CK315" s="29"/>
      <c r="CL315" s="29"/>
      <c r="CM315" s="29"/>
      <c r="CN315" s="29"/>
      <c r="CO315" s="29"/>
      <c r="CP315" s="29"/>
      <c r="CQ315" s="29"/>
      <c r="CR315" s="29"/>
      <c r="CS315" s="29"/>
      <c r="CT315" s="29"/>
      <c r="CU315" s="29"/>
      <c r="CV315" s="29"/>
      <c r="CW315" s="29"/>
      <c r="CX315" s="29"/>
      <c r="CY315" s="29"/>
      <c r="CZ315" s="29"/>
      <c r="DA315" s="29"/>
    </row>
    <row r="316" spans="2:105">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29"/>
      <c r="BH316" s="29"/>
      <c r="BI316" s="29"/>
      <c r="BJ316" s="29"/>
      <c r="BK316" s="29"/>
      <c r="BL316" s="29"/>
      <c r="BM316" s="29"/>
      <c r="BN316" s="29"/>
      <c r="BO316" s="29"/>
      <c r="BP316" s="29"/>
      <c r="BQ316" s="29"/>
      <c r="BR316" s="29"/>
      <c r="BS316" s="29"/>
      <c r="BT316" s="29"/>
      <c r="BU316" s="29"/>
      <c r="BV316" s="29"/>
      <c r="BW316" s="29"/>
      <c r="BX316" s="29"/>
      <c r="BY316" s="29"/>
      <c r="BZ316" s="29"/>
      <c r="CA316" s="29"/>
      <c r="CB316" s="29"/>
      <c r="CC316" s="29"/>
      <c r="CD316" s="29"/>
      <c r="CE316" s="29"/>
      <c r="CF316" s="29"/>
      <c r="CG316" s="29"/>
      <c r="CH316" s="29"/>
      <c r="CI316" s="29"/>
      <c r="CJ316" s="29"/>
      <c r="CK316" s="29"/>
      <c r="CL316" s="29"/>
      <c r="CM316" s="29"/>
      <c r="CN316" s="29"/>
      <c r="CO316" s="29"/>
      <c r="CP316" s="29"/>
      <c r="CQ316" s="29"/>
      <c r="CR316" s="29"/>
      <c r="CS316" s="29"/>
      <c r="CT316" s="29"/>
      <c r="CU316" s="29"/>
      <c r="CV316" s="29"/>
      <c r="CW316" s="29"/>
      <c r="CX316" s="29"/>
      <c r="CY316" s="29"/>
      <c r="CZ316" s="29"/>
      <c r="DA316" s="29"/>
    </row>
    <row r="317" spans="2:105">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29"/>
      <c r="BH317" s="29"/>
      <c r="BI317" s="29"/>
      <c r="BJ317" s="29"/>
      <c r="BK317" s="29"/>
      <c r="BL317" s="29"/>
      <c r="BM317" s="29"/>
      <c r="BN317" s="29"/>
      <c r="BO317" s="29"/>
      <c r="BP317" s="29"/>
      <c r="BQ317" s="29"/>
      <c r="BR317" s="29"/>
      <c r="BS317" s="29"/>
      <c r="BT317" s="29"/>
      <c r="BU317" s="29"/>
      <c r="BV317" s="29"/>
      <c r="BW317" s="29"/>
      <c r="BX317" s="29"/>
      <c r="BY317" s="29"/>
      <c r="BZ317" s="29"/>
      <c r="CA317" s="29"/>
      <c r="CB317" s="29"/>
      <c r="CC317" s="29"/>
      <c r="CD317" s="29"/>
      <c r="CE317" s="29"/>
      <c r="CF317" s="29"/>
      <c r="CG317" s="29"/>
      <c r="CH317" s="29"/>
      <c r="CI317" s="29"/>
      <c r="CJ317" s="29"/>
      <c r="CK317" s="29"/>
      <c r="CL317" s="29"/>
      <c r="CM317" s="29"/>
      <c r="CN317" s="29"/>
      <c r="CO317" s="29"/>
      <c r="CP317" s="29"/>
      <c r="CQ317" s="29"/>
      <c r="CR317" s="29"/>
      <c r="CS317" s="29"/>
      <c r="CT317" s="29"/>
      <c r="CU317" s="29"/>
      <c r="CV317" s="29"/>
      <c r="CW317" s="29"/>
      <c r="CX317" s="29"/>
      <c r="CY317" s="29"/>
      <c r="CZ317" s="29"/>
      <c r="DA317" s="29"/>
    </row>
    <row r="318" spans="2:105">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29"/>
      <c r="BH318" s="29"/>
      <c r="BI318" s="29"/>
      <c r="BJ318" s="29"/>
      <c r="BK318" s="29"/>
      <c r="BL318" s="29"/>
      <c r="BM318" s="29"/>
      <c r="BN318" s="29"/>
      <c r="BO318" s="29"/>
      <c r="BP318" s="29"/>
      <c r="BQ318" s="29"/>
      <c r="BR318" s="29"/>
      <c r="BS318" s="29"/>
      <c r="BT318" s="29"/>
      <c r="BU318" s="29"/>
      <c r="BV318" s="29"/>
      <c r="BW318" s="29"/>
      <c r="BX318" s="29"/>
      <c r="BY318" s="29"/>
      <c r="BZ318" s="29"/>
      <c r="CA318" s="29"/>
      <c r="CB318" s="29"/>
      <c r="CC318" s="29"/>
      <c r="CD318" s="29"/>
      <c r="CE318" s="29"/>
      <c r="CF318" s="29"/>
      <c r="CG318" s="29"/>
      <c r="CH318" s="29"/>
      <c r="CI318" s="29"/>
      <c r="CJ318" s="29"/>
      <c r="CK318" s="29"/>
      <c r="CL318" s="29"/>
      <c r="CM318" s="29"/>
      <c r="CN318" s="29"/>
      <c r="CO318" s="29"/>
      <c r="CP318" s="29"/>
      <c r="CQ318" s="29"/>
      <c r="CR318" s="29"/>
      <c r="CS318" s="29"/>
      <c r="CT318" s="29"/>
      <c r="CU318" s="29"/>
      <c r="CV318" s="29"/>
      <c r="CW318" s="29"/>
      <c r="CX318" s="29"/>
      <c r="CY318" s="29"/>
      <c r="CZ318" s="29"/>
      <c r="DA318" s="29"/>
    </row>
    <row r="319" spans="2:105">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29"/>
      <c r="BS319" s="29"/>
      <c r="BT319" s="29"/>
      <c r="BU319" s="29"/>
      <c r="BV319" s="29"/>
      <c r="BW319" s="29"/>
      <c r="BX319" s="29"/>
      <c r="BY319" s="29"/>
      <c r="BZ319" s="29"/>
      <c r="CA319" s="29"/>
      <c r="CB319" s="29"/>
      <c r="CC319" s="29"/>
      <c r="CD319" s="29"/>
      <c r="CE319" s="29"/>
      <c r="CF319" s="29"/>
      <c r="CG319" s="29"/>
      <c r="CH319" s="29"/>
      <c r="CI319" s="29"/>
      <c r="CJ319" s="29"/>
      <c r="CK319" s="29"/>
      <c r="CL319" s="29"/>
      <c r="CM319" s="29"/>
      <c r="CN319" s="29"/>
      <c r="CO319" s="29"/>
      <c r="CP319" s="29"/>
      <c r="CQ319" s="29"/>
      <c r="CR319" s="29"/>
      <c r="CS319" s="29"/>
      <c r="CT319" s="29"/>
      <c r="CU319" s="29"/>
      <c r="CV319" s="29"/>
      <c r="CW319" s="29"/>
      <c r="CX319" s="29"/>
      <c r="CY319" s="29"/>
      <c r="CZ319" s="29"/>
      <c r="DA319" s="29"/>
    </row>
    <row r="320" spans="2:105">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29"/>
      <c r="BH320" s="29"/>
      <c r="BI320" s="29"/>
      <c r="BJ320" s="29"/>
      <c r="BK320" s="29"/>
      <c r="BL320" s="29"/>
      <c r="BM320" s="29"/>
      <c r="BN320" s="29"/>
      <c r="BO320" s="29"/>
      <c r="BP320" s="29"/>
      <c r="BQ320" s="29"/>
      <c r="BR320" s="29"/>
      <c r="BS320" s="29"/>
      <c r="BT320" s="29"/>
      <c r="BU320" s="29"/>
      <c r="BV320" s="29"/>
      <c r="BW320" s="29"/>
      <c r="BX320" s="29"/>
      <c r="BY320" s="29"/>
      <c r="BZ320" s="29"/>
      <c r="CA320" s="29"/>
      <c r="CB320" s="29"/>
      <c r="CC320" s="29"/>
      <c r="CD320" s="29"/>
      <c r="CE320" s="29"/>
      <c r="CF320" s="29"/>
      <c r="CG320" s="29"/>
      <c r="CH320" s="29"/>
      <c r="CI320" s="29"/>
      <c r="CJ320" s="29"/>
      <c r="CK320" s="29"/>
      <c r="CL320" s="29"/>
      <c r="CM320" s="29"/>
      <c r="CN320" s="29"/>
      <c r="CO320" s="29"/>
      <c r="CP320" s="29"/>
      <c r="CQ320" s="29"/>
      <c r="CR320" s="29"/>
      <c r="CS320" s="29"/>
      <c r="CT320" s="29"/>
      <c r="CU320" s="29"/>
      <c r="CV320" s="29"/>
      <c r="CW320" s="29"/>
      <c r="CX320" s="29"/>
      <c r="CY320" s="29"/>
      <c r="CZ320" s="29"/>
      <c r="DA320" s="29"/>
    </row>
    <row r="321" spans="6:105">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29"/>
      <c r="BH321" s="29"/>
      <c r="BI321" s="29"/>
      <c r="BJ321" s="29"/>
      <c r="BK321" s="29"/>
      <c r="BL321" s="29"/>
      <c r="BM321" s="29"/>
      <c r="BN321" s="29"/>
      <c r="BO321" s="29"/>
      <c r="BP321" s="29"/>
      <c r="BQ321" s="29"/>
      <c r="BR321" s="29"/>
      <c r="BS321" s="29"/>
      <c r="BT321" s="29"/>
      <c r="BU321" s="29"/>
      <c r="BV321" s="29"/>
      <c r="BW321" s="29"/>
      <c r="BX321" s="29"/>
      <c r="BY321" s="29"/>
      <c r="BZ321" s="29"/>
      <c r="CA321" s="29"/>
      <c r="CB321" s="29"/>
      <c r="CC321" s="29"/>
      <c r="CD321" s="29"/>
      <c r="CE321" s="29"/>
      <c r="CF321" s="29"/>
      <c r="CG321" s="29"/>
      <c r="CH321" s="29"/>
      <c r="CI321" s="29"/>
      <c r="CJ321" s="29"/>
      <c r="CK321" s="29"/>
      <c r="CL321" s="29"/>
      <c r="CM321" s="29"/>
      <c r="CN321" s="29"/>
      <c r="CO321" s="29"/>
      <c r="CP321" s="29"/>
      <c r="CQ321" s="29"/>
      <c r="CR321" s="29"/>
      <c r="CS321" s="29"/>
      <c r="CT321" s="29"/>
      <c r="CU321" s="29"/>
      <c r="CV321" s="29"/>
      <c r="CW321" s="29"/>
      <c r="CX321" s="29"/>
      <c r="CY321" s="29"/>
      <c r="CZ321" s="29"/>
      <c r="DA321" s="29"/>
    </row>
    <row r="322" spans="6:105">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c r="BM322" s="29"/>
      <c r="BN322" s="29"/>
      <c r="BO322" s="29"/>
      <c r="BP322" s="29"/>
      <c r="BQ322" s="29"/>
      <c r="BR322" s="29"/>
      <c r="BS322" s="29"/>
      <c r="BT322" s="29"/>
      <c r="BU322" s="29"/>
      <c r="BV322" s="29"/>
      <c r="BW322" s="29"/>
      <c r="BX322" s="29"/>
      <c r="BY322" s="29"/>
      <c r="BZ322" s="29"/>
      <c r="CA322" s="29"/>
      <c r="CB322" s="29"/>
      <c r="CC322" s="29"/>
      <c r="CD322" s="29"/>
      <c r="CE322" s="29"/>
      <c r="CF322" s="29"/>
      <c r="CG322" s="29"/>
      <c r="CH322" s="29"/>
      <c r="CI322" s="29"/>
      <c r="CJ322" s="29"/>
      <c r="CK322" s="29"/>
      <c r="CL322" s="29"/>
      <c r="CM322" s="29"/>
      <c r="CN322" s="29"/>
      <c r="CO322" s="29"/>
      <c r="CP322" s="29"/>
      <c r="CQ322" s="29"/>
      <c r="CR322" s="29"/>
      <c r="CS322" s="29"/>
      <c r="CT322" s="29"/>
      <c r="CU322" s="29"/>
      <c r="CV322" s="29"/>
      <c r="CW322" s="29"/>
      <c r="CX322" s="29"/>
      <c r="CY322" s="29"/>
      <c r="CZ322" s="29"/>
      <c r="DA322" s="29"/>
    </row>
    <row r="323" spans="6:105">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29"/>
      <c r="BH323" s="29"/>
      <c r="BI323" s="29"/>
      <c r="BJ323" s="29"/>
      <c r="BK323" s="29"/>
      <c r="BL323" s="29"/>
      <c r="BM323" s="29"/>
      <c r="BN323" s="29"/>
      <c r="BO323" s="29"/>
      <c r="BP323" s="29"/>
      <c r="BQ323" s="29"/>
      <c r="BR323" s="29"/>
      <c r="BS323" s="29"/>
      <c r="BT323" s="29"/>
      <c r="BU323" s="29"/>
      <c r="BV323" s="29"/>
      <c r="BW323" s="29"/>
      <c r="BX323" s="29"/>
      <c r="BY323" s="29"/>
      <c r="BZ323" s="29"/>
      <c r="CA323" s="29"/>
      <c r="CB323" s="29"/>
      <c r="CC323" s="29"/>
      <c r="CD323" s="29"/>
      <c r="CE323" s="29"/>
      <c r="CF323" s="29"/>
      <c r="CG323" s="29"/>
      <c r="CH323" s="29"/>
      <c r="CI323" s="29"/>
      <c r="CJ323" s="29"/>
      <c r="CK323" s="29"/>
      <c r="CL323" s="29"/>
      <c r="CM323" s="29"/>
      <c r="CN323" s="29"/>
      <c r="CO323" s="29"/>
      <c r="CP323" s="29"/>
      <c r="CQ323" s="29"/>
      <c r="CR323" s="29"/>
      <c r="CS323" s="29"/>
      <c r="CT323" s="29"/>
      <c r="CU323" s="29"/>
      <c r="CV323" s="29"/>
      <c r="CW323" s="29"/>
      <c r="CX323" s="29"/>
      <c r="CY323" s="29"/>
      <c r="CZ323" s="29"/>
      <c r="DA323" s="29"/>
    </row>
    <row r="324" spans="6:105">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29"/>
      <c r="BH324" s="29"/>
      <c r="BI324" s="29"/>
      <c r="BJ324" s="29"/>
      <c r="BK324" s="29"/>
      <c r="BL324" s="29"/>
      <c r="BM324" s="29"/>
      <c r="BN324" s="29"/>
      <c r="BO324" s="29"/>
      <c r="BP324" s="29"/>
      <c r="BQ324" s="29"/>
      <c r="BR324" s="29"/>
      <c r="BS324" s="29"/>
      <c r="BT324" s="29"/>
      <c r="BU324" s="29"/>
      <c r="BV324" s="29"/>
      <c r="BW324" s="29"/>
      <c r="BX324" s="29"/>
      <c r="BY324" s="29"/>
      <c r="BZ324" s="29"/>
      <c r="CA324" s="29"/>
      <c r="CB324" s="29"/>
      <c r="CC324" s="29"/>
      <c r="CD324" s="29"/>
      <c r="CE324" s="29"/>
      <c r="CF324" s="29"/>
      <c r="CG324" s="29"/>
      <c r="CH324" s="29"/>
      <c r="CI324" s="29"/>
      <c r="CJ324" s="29"/>
      <c r="CK324" s="29"/>
      <c r="CL324" s="29"/>
      <c r="CM324" s="29"/>
      <c r="CN324" s="29"/>
      <c r="CO324" s="29"/>
      <c r="CP324" s="29"/>
      <c r="CQ324" s="29"/>
      <c r="CR324" s="29"/>
      <c r="CS324" s="29"/>
      <c r="CT324" s="29"/>
      <c r="CU324" s="29"/>
      <c r="CV324" s="29"/>
      <c r="CW324" s="29"/>
      <c r="CX324" s="29"/>
      <c r="CY324" s="29"/>
      <c r="CZ324" s="29"/>
      <c r="DA324" s="29"/>
    </row>
    <row r="325" spans="6:105">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29"/>
      <c r="BH325" s="29"/>
      <c r="BI325" s="29"/>
      <c r="BJ325" s="29"/>
      <c r="BK325" s="29"/>
      <c r="BL325" s="29"/>
      <c r="BM325" s="29"/>
      <c r="BN325" s="29"/>
      <c r="BO325" s="29"/>
      <c r="BP325" s="29"/>
      <c r="BQ325" s="29"/>
      <c r="BR325" s="29"/>
      <c r="BS325" s="29"/>
      <c r="BT325" s="29"/>
      <c r="BU325" s="29"/>
      <c r="BV325" s="29"/>
      <c r="BW325" s="29"/>
      <c r="BX325" s="29"/>
      <c r="BY325" s="29"/>
      <c r="BZ325" s="29"/>
      <c r="CA325" s="29"/>
      <c r="CB325" s="29"/>
      <c r="CC325" s="29"/>
      <c r="CD325" s="29"/>
      <c r="CE325" s="29"/>
      <c r="CF325" s="29"/>
      <c r="CG325" s="29"/>
      <c r="CH325" s="29"/>
      <c r="CI325" s="29"/>
      <c r="CJ325" s="29"/>
      <c r="CK325" s="29"/>
      <c r="CL325" s="29"/>
      <c r="CM325" s="29"/>
      <c r="CN325" s="29"/>
      <c r="CO325" s="29"/>
      <c r="CP325" s="29"/>
      <c r="CQ325" s="29"/>
      <c r="CR325" s="29"/>
      <c r="CS325" s="29"/>
      <c r="CT325" s="29"/>
      <c r="CU325" s="29"/>
      <c r="CV325" s="29"/>
      <c r="CW325" s="29"/>
      <c r="CX325" s="29"/>
      <c r="CY325" s="29"/>
      <c r="CZ325" s="29"/>
      <c r="DA325" s="29"/>
    </row>
    <row r="326" spans="6:105">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29"/>
      <c r="BH326" s="29"/>
      <c r="BI326" s="29"/>
      <c r="BJ326" s="29"/>
      <c r="BK326" s="29"/>
      <c r="BL326" s="29"/>
      <c r="BM326" s="29"/>
      <c r="BN326" s="29"/>
      <c r="BO326" s="29"/>
      <c r="BP326" s="29"/>
      <c r="BQ326" s="29"/>
      <c r="BR326" s="29"/>
      <c r="BS326" s="29"/>
      <c r="BT326" s="29"/>
      <c r="BU326" s="29"/>
      <c r="BV326" s="29"/>
      <c r="BW326" s="29"/>
      <c r="BX326" s="29"/>
      <c r="BY326" s="29"/>
      <c r="BZ326" s="29"/>
      <c r="CA326" s="29"/>
      <c r="CB326" s="29"/>
      <c r="CC326" s="29"/>
      <c r="CD326" s="29"/>
      <c r="CE326" s="29"/>
      <c r="CF326" s="29"/>
      <c r="CG326" s="29"/>
      <c r="CH326" s="29"/>
      <c r="CI326" s="29"/>
      <c r="CJ326" s="29"/>
      <c r="CK326" s="29"/>
      <c r="CL326" s="29"/>
      <c r="CM326" s="29"/>
      <c r="CN326" s="29"/>
      <c r="CO326" s="29"/>
      <c r="CP326" s="29"/>
      <c r="CQ326" s="29"/>
      <c r="CR326" s="29"/>
      <c r="CS326" s="29"/>
      <c r="CT326" s="29"/>
      <c r="CU326" s="29"/>
      <c r="CV326" s="29"/>
      <c r="CW326" s="29"/>
      <c r="CX326" s="29"/>
      <c r="CY326" s="29"/>
      <c r="CZ326" s="29"/>
      <c r="DA326" s="29"/>
    </row>
    <row r="327" spans="6:105">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29"/>
      <c r="BH327" s="29"/>
      <c r="BI327" s="29"/>
      <c r="BJ327" s="29"/>
      <c r="BK327" s="29"/>
      <c r="BL327" s="29"/>
      <c r="BM327" s="29"/>
      <c r="BN327" s="29"/>
      <c r="BO327" s="29"/>
      <c r="BP327" s="29"/>
      <c r="BQ327" s="29"/>
      <c r="BR327" s="29"/>
      <c r="BS327" s="29"/>
      <c r="BT327" s="29"/>
      <c r="BU327" s="29"/>
      <c r="BV327" s="29"/>
      <c r="BW327" s="29"/>
      <c r="BX327" s="29"/>
      <c r="BY327" s="29"/>
      <c r="BZ327" s="29"/>
      <c r="CA327" s="29"/>
      <c r="CB327" s="29"/>
      <c r="CC327" s="29"/>
      <c r="CD327" s="29"/>
      <c r="CE327" s="29"/>
      <c r="CF327" s="29"/>
      <c r="CG327" s="29"/>
      <c r="CH327" s="29"/>
      <c r="CI327" s="29"/>
      <c r="CJ327" s="29"/>
      <c r="CK327" s="29"/>
      <c r="CL327" s="29"/>
      <c r="CM327" s="29"/>
      <c r="CN327" s="29"/>
      <c r="CO327" s="29"/>
      <c r="CP327" s="29"/>
      <c r="CQ327" s="29"/>
      <c r="CR327" s="29"/>
      <c r="CS327" s="29"/>
      <c r="CT327" s="29"/>
      <c r="CU327" s="29"/>
      <c r="CV327" s="29"/>
      <c r="CW327" s="29"/>
      <c r="CX327" s="29"/>
      <c r="CY327" s="29"/>
      <c r="CZ327" s="29"/>
      <c r="DA327" s="29"/>
    </row>
    <row r="328" spans="6:105">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29"/>
      <c r="BH328" s="29"/>
      <c r="BI328" s="29"/>
      <c r="BJ328" s="29"/>
      <c r="BK328" s="29"/>
      <c r="BL328" s="29"/>
      <c r="BM328" s="29"/>
      <c r="BN328" s="29"/>
      <c r="BO328" s="29"/>
      <c r="BP328" s="29"/>
      <c r="BQ328" s="29"/>
      <c r="BR328" s="29"/>
      <c r="BS328" s="29"/>
      <c r="BT328" s="29"/>
      <c r="BU328" s="29"/>
      <c r="BV328" s="29"/>
      <c r="BW328" s="29"/>
      <c r="BX328" s="29"/>
      <c r="BY328" s="29"/>
      <c r="BZ328" s="29"/>
      <c r="CA328" s="29"/>
      <c r="CB328" s="29"/>
      <c r="CC328" s="29"/>
      <c r="CD328" s="29"/>
      <c r="CE328" s="29"/>
      <c r="CF328" s="29"/>
      <c r="CG328" s="29"/>
      <c r="CH328" s="29"/>
      <c r="CI328" s="29"/>
      <c r="CJ328" s="29"/>
      <c r="CK328" s="29"/>
      <c r="CL328" s="29"/>
      <c r="CM328" s="29"/>
      <c r="CN328" s="29"/>
      <c r="CO328" s="29"/>
      <c r="CP328" s="29"/>
      <c r="CQ328" s="29"/>
      <c r="CR328" s="29"/>
      <c r="CS328" s="29"/>
      <c r="CT328" s="29"/>
      <c r="CU328" s="29"/>
      <c r="CV328" s="29"/>
      <c r="CW328" s="29"/>
      <c r="CX328" s="29"/>
      <c r="CY328" s="29"/>
      <c r="CZ328" s="29"/>
      <c r="DA328" s="29"/>
    </row>
    <row r="329" spans="6:105">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29"/>
      <c r="BH329" s="29"/>
      <c r="BI329" s="29"/>
      <c r="BJ329" s="29"/>
      <c r="BK329" s="29"/>
      <c r="BL329" s="29"/>
      <c r="BM329" s="29"/>
      <c r="BN329" s="29"/>
      <c r="BO329" s="29"/>
      <c r="BP329" s="29"/>
      <c r="BQ329" s="29"/>
      <c r="BR329" s="29"/>
      <c r="BS329" s="29"/>
      <c r="BT329" s="29"/>
      <c r="BU329" s="29"/>
      <c r="BV329" s="29"/>
      <c r="BW329" s="29"/>
      <c r="BX329" s="29"/>
      <c r="BY329" s="29"/>
      <c r="BZ329" s="29"/>
      <c r="CA329" s="29"/>
      <c r="CB329" s="29"/>
      <c r="CC329" s="29"/>
      <c r="CD329" s="29"/>
      <c r="CE329" s="29"/>
      <c r="CF329" s="29"/>
      <c r="CG329" s="29"/>
      <c r="CH329" s="29"/>
      <c r="CI329" s="29"/>
      <c r="CJ329" s="29"/>
      <c r="CK329" s="29"/>
      <c r="CL329" s="29"/>
      <c r="CM329" s="29"/>
      <c r="CN329" s="29"/>
      <c r="CO329" s="29"/>
      <c r="CP329" s="29"/>
      <c r="CQ329" s="29"/>
      <c r="CR329" s="29"/>
      <c r="CS329" s="29"/>
      <c r="CT329" s="29"/>
      <c r="CU329" s="29"/>
      <c r="CV329" s="29"/>
      <c r="CW329" s="29"/>
      <c r="CX329" s="29"/>
      <c r="CY329" s="29"/>
      <c r="CZ329" s="29"/>
      <c r="DA329" s="29"/>
    </row>
    <row r="330" spans="6:105">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29"/>
      <c r="BH330" s="29"/>
      <c r="BI330" s="29"/>
      <c r="BJ330" s="29"/>
      <c r="BK330" s="29"/>
      <c r="BL330" s="29"/>
      <c r="BM330" s="29"/>
      <c r="BN330" s="29"/>
      <c r="BO330" s="29"/>
      <c r="BP330" s="29"/>
      <c r="BQ330" s="29"/>
      <c r="BR330" s="29"/>
      <c r="BS330" s="29"/>
      <c r="BT330" s="29"/>
      <c r="BU330" s="29"/>
      <c r="BV330" s="29"/>
      <c r="BW330" s="29"/>
      <c r="BX330" s="29"/>
      <c r="BY330" s="29"/>
      <c r="BZ330" s="29"/>
      <c r="CA330" s="29"/>
      <c r="CB330" s="29"/>
      <c r="CC330" s="29"/>
      <c r="CD330" s="29"/>
      <c r="CE330" s="29"/>
      <c r="CF330" s="29"/>
      <c r="CG330" s="29"/>
      <c r="CH330" s="29"/>
      <c r="CI330" s="29"/>
      <c r="CJ330" s="29"/>
      <c r="CK330" s="29"/>
      <c r="CL330" s="29"/>
      <c r="CM330" s="29"/>
      <c r="CN330" s="29"/>
      <c r="CO330" s="29"/>
      <c r="CP330" s="29"/>
      <c r="CQ330" s="29"/>
      <c r="CR330" s="29"/>
      <c r="CS330" s="29"/>
      <c r="CT330" s="29"/>
      <c r="CU330" s="29"/>
      <c r="CV330" s="29"/>
      <c r="CW330" s="29"/>
      <c r="CX330" s="29"/>
      <c r="CY330" s="29"/>
      <c r="CZ330" s="29"/>
      <c r="DA330" s="29"/>
    </row>
    <row r="331" spans="6:105">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c r="BM331" s="29"/>
      <c r="BN331" s="29"/>
      <c r="BO331" s="29"/>
      <c r="BP331" s="29"/>
      <c r="BQ331" s="29"/>
      <c r="BR331" s="29"/>
      <c r="BS331" s="29"/>
      <c r="BT331" s="29"/>
      <c r="BU331" s="29"/>
      <c r="BV331" s="29"/>
      <c r="BW331" s="29"/>
      <c r="BX331" s="29"/>
      <c r="BY331" s="29"/>
      <c r="BZ331" s="29"/>
      <c r="CA331" s="29"/>
      <c r="CB331" s="29"/>
      <c r="CC331" s="29"/>
      <c r="CD331" s="29"/>
      <c r="CE331" s="29"/>
      <c r="CF331" s="29"/>
      <c r="CG331" s="29"/>
      <c r="CH331" s="29"/>
      <c r="CI331" s="29"/>
      <c r="CJ331" s="29"/>
      <c r="CK331" s="29"/>
      <c r="CL331" s="29"/>
      <c r="CM331" s="29"/>
      <c r="CN331" s="29"/>
      <c r="CO331" s="29"/>
      <c r="CP331" s="29"/>
      <c r="CQ331" s="29"/>
      <c r="CR331" s="29"/>
      <c r="CS331" s="29"/>
      <c r="CT331" s="29"/>
      <c r="CU331" s="29"/>
      <c r="CV331" s="29"/>
      <c r="CW331" s="29"/>
      <c r="CX331" s="29"/>
      <c r="CY331" s="29"/>
      <c r="CZ331" s="29"/>
      <c r="DA331" s="29"/>
    </row>
    <row r="332" spans="6:105">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29"/>
      <c r="BH332" s="29"/>
      <c r="BI332" s="29"/>
      <c r="BJ332" s="29"/>
      <c r="BK332" s="29"/>
      <c r="BL332" s="29"/>
      <c r="BM332" s="29"/>
      <c r="BN332" s="29"/>
      <c r="BO332" s="29"/>
      <c r="BP332" s="29"/>
      <c r="BQ332" s="29"/>
      <c r="BR332" s="29"/>
      <c r="BS332" s="29"/>
      <c r="BT332" s="29"/>
      <c r="BU332" s="29"/>
      <c r="BV332" s="29"/>
      <c r="BW332" s="29"/>
      <c r="BX332" s="29"/>
      <c r="BY332" s="29"/>
      <c r="BZ332" s="29"/>
      <c r="CA332" s="29"/>
      <c r="CB332" s="29"/>
      <c r="CC332" s="29"/>
      <c r="CD332" s="29"/>
      <c r="CE332" s="29"/>
      <c r="CF332" s="29"/>
      <c r="CG332" s="29"/>
      <c r="CH332" s="29"/>
      <c r="CI332" s="29"/>
      <c r="CJ332" s="29"/>
      <c r="CK332" s="29"/>
      <c r="CL332" s="29"/>
      <c r="CM332" s="29"/>
      <c r="CN332" s="29"/>
      <c r="CO332" s="29"/>
      <c r="CP332" s="29"/>
      <c r="CQ332" s="29"/>
      <c r="CR332" s="29"/>
      <c r="CS332" s="29"/>
      <c r="CT332" s="29"/>
      <c r="CU332" s="29"/>
      <c r="CV332" s="29"/>
      <c r="CW332" s="29"/>
      <c r="CX332" s="29"/>
      <c r="CY332" s="29"/>
      <c r="CZ332" s="29"/>
      <c r="DA332" s="29"/>
    </row>
    <row r="333" spans="6:105">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29"/>
      <c r="BH333" s="29"/>
      <c r="BI333" s="29"/>
      <c r="BJ333" s="29"/>
      <c r="BK333" s="29"/>
      <c r="BL333" s="29"/>
      <c r="BM333" s="29"/>
      <c r="BN333" s="29"/>
      <c r="BO333" s="29"/>
      <c r="BP333" s="29"/>
      <c r="BQ333" s="29"/>
      <c r="BR333" s="29"/>
      <c r="BS333" s="29"/>
      <c r="BT333" s="29"/>
      <c r="BU333" s="29"/>
      <c r="BV333" s="29"/>
      <c r="BW333" s="29"/>
      <c r="BX333" s="29"/>
      <c r="BY333" s="29"/>
      <c r="BZ333" s="29"/>
      <c r="CA333" s="29"/>
      <c r="CB333" s="29"/>
      <c r="CC333" s="29"/>
      <c r="CD333" s="29"/>
      <c r="CE333" s="29"/>
      <c r="CF333" s="29"/>
      <c r="CG333" s="29"/>
      <c r="CH333" s="29"/>
      <c r="CI333" s="29"/>
      <c r="CJ333" s="29"/>
      <c r="CK333" s="29"/>
      <c r="CL333" s="29"/>
      <c r="CM333" s="29"/>
      <c r="CN333" s="29"/>
      <c r="CO333" s="29"/>
      <c r="CP333" s="29"/>
      <c r="CQ333" s="29"/>
      <c r="CR333" s="29"/>
      <c r="CS333" s="29"/>
      <c r="CT333" s="29"/>
      <c r="CU333" s="29"/>
      <c r="CV333" s="29"/>
      <c r="CW333" s="29"/>
      <c r="CX333" s="29"/>
      <c r="CY333" s="29"/>
      <c r="CZ333" s="29"/>
      <c r="DA333" s="29"/>
    </row>
    <row r="334" spans="6:105">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29"/>
      <c r="BH334" s="29"/>
      <c r="BI334" s="29"/>
      <c r="BJ334" s="29"/>
      <c r="BK334" s="29"/>
      <c r="BL334" s="29"/>
      <c r="BM334" s="29"/>
      <c r="BN334" s="29"/>
      <c r="BO334" s="29"/>
      <c r="BP334" s="29"/>
      <c r="BQ334" s="29"/>
      <c r="BR334" s="29"/>
      <c r="BS334" s="29"/>
      <c r="BT334" s="29"/>
      <c r="BU334" s="29"/>
      <c r="BV334" s="29"/>
      <c r="BW334" s="29"/>
      <c r="BX334" s="29"/>
      <c r="BY334" s="29"/>
      <c r="BZ334" s="29"/>
      <c r="CA334" s="29"/>
      <c r="CB334" s="29"/>
      <c r="CC334" s="29"/>
      <c r="CD334" s="29"/>
      <c r="CE334" s="29"/>
      <c r="CF334" s="29"/>
      <c r="CG334" s="29"/>
      <c r="CH334" s="29"/>
      <c r="CI334" s="29"/>
      <c r="CJ334" s="29"/>
      <c r="CK334" s="29"/>
      <c r="CL334" s="29"/>
      <c r="CM334" s="29"/>
      <c r="CN334" s="29"/>
      <c r="CO334" s="29"/>
      <c r="CP334" s="29"/>
      <c r="CQ334" s="29"/>
      <c r="CR334" s="29"/>
      <c r="CS334" s="29"/>
      <c r="CT334" s="29"/>
      <c r="CU334" s="29"/>
      <c r="CV334" s="29"/>
      <c r="CW334" s="29"/>
      <c r="CX334" s="29"/>
      <c r="CY334" s="29"/>
      <c r="CZ334" s="29"/>
      <c r="DA334" s="29"/>
    </row>
    <row r="335" spans="6:105">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29"/>
      <c r="BH335" s="29"/>
      <c r="BI335" s="29"/>
      <c r="BJ335" s="29"/>
      <c r="BK335" s="29"/>
      <c r="BL335" s="29"/>
      <c r="BM335" s="29"/>
      <c r="BN335" s="29"/>
      <c r="BO335" s="29"/>
      <c r="BP335" s="29"/>
      <c r="BQ335" s="29"/>
      <c r="BR335" s="29"/>
      <c r="BS335" s="29"/>
      <c r="BT335" s="29"/>
      <c r="BU335" s="29"/>
      <c r="BV335" s="29"/>
      <c r="BW335" s="29"/>
      <c r="BX335" s="29"/>
      <c r="BY335" s="29"/>
      <c r="BZ335" s="29"/>
      <c r="CA335" s="29"/>
      <c r="CB335" s="29"/>
      <c r="CC335" s="29"/>
      <c r="CD335" s="29"/>
      <c r="CE335" s="29"/>
      <c r="CF335" s="29"/>
      <c r="CG335" s="29"/>
      <c r="CH335" s="29"/>
      <c r="CI335" s="29"/>
      <c r="CJ335" s="29"/>
      <c r="CK335" s="29"/>
      <c r="CL335" s="29"/>
      <c r="CM335" s="29"/>
      <c r="CN335" s="29"/>
      <c r="CO335" s="29"/>
      <c r="CP335" s="29"/>
      <c r="CQ335" s="29"/>
      <c r="CR335" s="29"/>
      <c r="CS335" s="29"/>
      <c r="CT335" s="29"/>
      <c r="CU335" s="29"/>
      <c r="CV335" s="29"/>
      <c r="CW335" s="29"/>
      <c r="CX335" s="29"/>
      <c r="CY335" s="29"/>
      <c r="CZ335" s="29"/>
      <c r="DA335" s="29"/>
    </row>
    <row r="336" spans="6:105">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29"/>
      <c r="BH336" s="29"/>
      <c r="BI336" s="29"/>
      <c r="BJ336" s="29"/>
      <c r="BK336" s="29"/>
      <c r="BL336" s="29"/>
      <c r="BM336" s="29"/>
      <c r="BN336" s="29"/>
      <c r="BO336" s="29"/>
      <c r="BP336" s="29"/>
      <c r="BQ336" s="29"/>
      <c r="BR336" s="29"/>
      <c r="BS336" s="29"/>
      <c r="BT336" s="29"/>
      <c r="BU336" s="29"/>
      <c r="BV336" s="29"/>
      <c r="BW336" s="29"/>
      <c r="BX336" s="29"/>
      <c r="BY336" s="29"/>
      <c r="BZ336" s="29"/>
      <c r="CA336" s="29"/>
      <c r="CB336" s="29"/>
      <c r="CC336" s="29"/>
      <c r="CD336" s="29"/>
      <c r="CE336" s="29"/>
      <c r="CF336" s="29"/>
      <c r="CG336" s="29"/>
      <c r="CH336" s="29"/>
      <c r="CI336" s="29"/>
      <c r="CJ336" s="29"/>
      <c r="CK336" s="29"/>
      <c r="CL336" s="29"/>
      <c r="CM336" s="29"/>
      <c r="CN336" s="29"/>
      <c r="CO336" s="29"/>
      <c r="CP336" s="29"/>
      <c r="CQ336" s="29"/>
      <c r="CR336" s="29"/>
      <c r="CS336" s="29"/>
      <c r="CT336" s="29"/>
      <c r="CU336" s="29"/>
      <c r="CV336" s="29"/>
      <c r="CW336" s="29"/>
      <c r="CX336" s="29"/>
      <c r="CY336" s="29"/>
      <c r="CZ336" s="29"/>
      <c r="DA336" s="29"/>
    </row>
    <row r="337" spans="6:105">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29"/>
      <c r="BH337" s="29"/>
      <c r="BI337" s="29"/>
      <c r="BJ337" s="29"/>
      <c r="BK337" s="29"/>
      <c r="BL337" s="29"/>
      <c r="BM337" s="29"/>
      <c r="BN337" s="29"/>
      <c r="BO337" s="29"/>
      <c r="BP337" s="29"/>
      <c r="BQ337" s="29"/>
      <c r="BR337" s="29"/>
      <c r="BS337" s="29"/>
      <c r="BT337" s="29"/>
      <c r="BU337" s="29"/>
      <c r="BV337" s="29"/>
      <c r="BW337" s="29"/>
      <c r="BX337" s="29"/>
      <c r="BY337" s="29"/>
      <c r="BZ337" s="29"/>
      <c r="CA337" s="29"/>
      <c r="CB337" s="29"/>
      <c r="CC337" s="29"/>
      <c r="CD337" s="29"/>
      <c r="CE337" s="29"/>
      <c r="CF337" s="29"/>
      <c r="CG337" s="29"/>
      <c r="CH337" s="29"/>
      <c r="CI337" s="29"/>
      <c r="CJ337" s="29"/>
      <c r="CK337" s="29"/>
      <c r="CL337" s="29"/>
      <c r="CM337" s="29"/>
      <c r="CN337" s="29"/>
      <c r="CO337" s="29"/>
      <c r="CP337" s="29"/>
      <c r="CQ337" s="29"/>
      <c r="CR337" s="29"/>
      <c r="CS337" s="29"/>
      <c r="CT337" s="29"/>
      <c r="CU337" s="29"/>
      <c r="CV337" s="29"/>
      <c r="CW337" s="29"/>
      <c r="CX337" s="29"/>
      <c r="CY337" s="29"/>
      <c r="CZ337" s="29"/>
      <c r="DA337" s="29"/>
    </row>
    <row r="338" spans="6:105">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29"/>
      <c r="BH338" s="29"/>
      <c r="BI338" s="29"/>
      <c r="BJ338" s="29"/>
      <c r="BK338" s="29"/>
      <c r="BL338" s="29"/>
      <c r="BM338" s="29"/>
      <c r="BN338" s="29"/>
      <c r="BO338" s="29"/>
      <c r="BP338" s="29"/>
      <c r="BQ338" s="29"/>
      <c r="BR338" s="29"/>
      <c r="BS338" s="29"/>
      <c r="BT338" s="29"/>
      <c r="BU338" s="29"/>
      <c r="BV338" s="29"/>
      <c r="BW338" s="29"/>
      <c r="BX338" s="29"/>
      <c r="BY338" s="29"/>
      <c r="BZ338" s="29"/>
      <c r="CA338" s="29"/>
      <c r="CB338" s="29"/>
      <c r="CC338" s="29"/>
      <c r="CD338" s="29"/>
      <c r="CE338" s="29"/>
      <c r="CF338" s="29"/>
      <c r="CG338" s="29"/>
      <c r="CH338" s="29"/>
      <c r="CI338" s="29"/>
      <c r="CJ338" s="29"/>
      <c r="CK338" s="29"/>
      <c r="CL338" s="29"/>
      <c r="CM338" s="29"/>
      <c r="CN338" s="29"/>
      <c r="CO338" s="29"/>
      <c r="CP338" s="29"/>
      <c r="CQ338" s="29"/>
      <c r="CR338" s="29"/>
      <c r="CS338" s="29"/>
      <c r="CT338" s="29"/>
      <c r="CU338" s="29"/>
      <c r="CV338" s="29"/>
      <c r="CW338" s="29"/>
      <c r="CX338" s="29"/>
      <c r="CY338" s="29"/>
      <c r="CZ338" s="29"/>
      <c r="DA338" s="29"/>
    </row>
    <row r="339" spans="6:105">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c r="BM339" s="29"/>
      <c r="BN339" s="29"/>
      <c r="BO339" s="29"/>
      <c r="BP339" s="29"/>
      <c r="BQ339" s="29"/>
      <c r="BR339" s="29"/>
      <c r="BS339" s="29"/>
      <c r="BT339" s="29"/>
      <c r="BU339" s="29"/>
      <c r="BV339" s="29"/>
      <c r="BW339" s="29"/>
      <c r="BX339" s="29"/>
      <c r="BY339" s="29"/>
      <c r="BZ339" s="29"/>
      <c r="CA339" s="29"/>
      <c r="CB339" s="29"/>
      <c r="CC339" s="29"/>
      <c r="CD339" s="29"/>
      <c r="CE339" s="29"/>
      <c r="CF339" s="29"/>
      <c r="CG339" s="29"/>
      <c r="CH339" s="29"/>
      <c r="CI339" s="29"/>
      <c r="CJ339" s="29"/>
      <c r="CK339" s="29"/>
      <c r="CL339" s="29"/>
      <c r="CM339" s="29"/>
      <c r="CN339" s="29"/>
      <c r="CO339" s="29"/>
      <c r="CP339" s="29"/>
      <c r="CQ339" s="29"/>
      <c r="CR339" s="29"/>
      <c r="CS339" s="29"/>
      <c r="CT339" s="29"/>
      <c r="CU339" s="29"/>
      <c r="CV339" s="29"/>
      <c r="CW339" s="29"/>
      <c r="CX339" s="29"/>
      <c r="CY339" s="29"/>
      <c r="CZ339" s="29"/>
      <c r="DA339" s="29"/>
    </row>
    <row r="340" spans="6:105">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29"/>
      <c r="BH340" s="29"/>
      <c r="BI340" s="29"/>
      <c r="BJ340" s="29"/>
      <c r="BK340" s="29"/>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29"/>
      <c r="CK340" s="29"/>
      <c r="CL340" s="29"/>
      <c r="CM340" s="29"/>
      <c r="CN340" s="29"/>
      <c r="CO340" s="29"/>
      <c r="CP340" s="29"/>
      <c r="CQ340" s="29"/>
      <c r="CR340" s="29"/>
      <c r="CS340" s="29"/>
      <c r="CT340" s="29"/>
      <c r="CU340" s="29"/>
      <c r="CV340" s="29"/>
      <c r="CW340" s="29"/>
      <c r="CX340" s="29"/>
      <c r="CY340" s="29"/>
      <c r="CZ340" s="29"/>
      <c r="DA340" s="29"/>
    </row>
    <row r="341" spans="6:105">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29"/>
      <c r="BH341" s="29"/>
      <c r="BI341" s="29"/>
      <c r="BJ341" s="29"/>
      <c r="BK341" s="29"/>
      <c r="BL341" s="29"/>
      <c r="BM341" s="29"/>
      <c r="BN341" s="29"/>
      <c r="BO341" s="29"/>
      <c r="BP341" s="29"/>
      <c r="BQ341" s="29"/>
      <c r="BR341" s="29"/>
      <c r="BS341" s="29"/>
      <c r="BT341" s="29"/>
      <c r="BU341" s="29"/>
      <c r="BV341" s="29"/>
      <c r="BW341" s="29"/>
      <c r="BX341" s="29"/>
      <c r="BY341" s="29"/>
      <c r="BZ341" s="29"/>
      <c r="CA341" s="29"/>
      <c r="CB341" s="29"/>
      <c r="CC341" s="29"/>
      <c r="CD341" s="29"/>
      <c r="CE341" s="29"/>
      <c r="CF341" s="29"/>
      <c r="CG341" s="29"/>
      <c r="CH341" s="29"/>
      <c r="CI341" s="29"/>
      <c r="CJ341" s="29"/>
      <c r="CK341" s="29"/>
      <c r="CL341" s="29"/>
      <c r="CM341" s="29"/>
      <c r="CN341" s="29"/>
      <c r="CO341" s="29"/>
      <c r="CP341" s="29"/>
      <c r="CQ341" s="29"/>
      <c r="CR341" s="29"/>
      <c r="CS341" s="29"/>
      <c r="CT341" s="29"/>
      <c r="CU341" s="29"/>
      <c r="CV341" s="29"/>
      <c r="CW341" s="29"/>
      <c r="CX341" s="29"/>
      <c r="CY341" s="29"/>
      <c r="CZ341" s="29"/>
      <c r="DA341" s="29"/>
    </row>
    <row r="342" spans="6:105">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29"/>
      <c r="BH342" s="29"/>
      <c r="BI342" s="29"/>
      <c r="BJ342" s="29"/>
      <c r="BK342" s="29"/>
      <c r="BL342" s="29"/>
      <c r="BM342" s="29"/>
      <c r="BN342" s="29"/>
      <c r="BO342" s="29"/>
      <c r="BP342" s="29"/>
      <c r="BQ342" s="29"/>
      <c r="BR342" s="29"/>
      <c r="BS342" s="29"/>
      <c r="BT342" s="29"/>
      <c r="BU342" s="29"/>
      <c r="BV342" s="29"/>
      <c r="BW342" s="29"/>
      <c r="BX342" s="29"/>
      <c r="BY342" s="29"/>
      <c r="BZ342" s="29"/>
      <c r="CA342" s="29"/>
      <c r="CB342" s="29"/>
      <c r="CC342" s="29"/>
      <c r="CD342" s="29"/>
      <c r="CE342" s="29"/>
      <c r="CF342" s="29"/>
      <c r="CG342" s="29"/>
      <c r="CH342" s="29"/>
      <c r="CI342" s="29"/>
      <c r="CJ342" s="29"/>
      <c r="CK342" s="29"/>
      <c r="CL342" s="29"/>
      <c r="CM342" s="29"/>
      <c r="CN342" s="29"/>
      <c r="CO342" s="29"/>
      <c r="CP342" s="29"/>
      <c r="CQ342" s="29"/>
      <c r="CR342" s="29"/>
      <c r="CS342" s="29"/>
      <c r="CT342" s="29"/>
      <c r="CU342" s="29"/>
      <c r="CV342" s="29"/>
      <c r="CW342" s="29"/>
      <c r="CX342" s="29"/>
      <c r="CY342" s="29"/>
      <c r="CZ342" s="29"/>
      <c r="DA342" s="29"/>
    </row>
    <row r="343" spans="6:105">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c r="BM343" s="29"/>
      <c r="BN343" s="29"/>
      <c r="BO343" s="29"/>
      <c r="BP343" s="29"/>
      <c r="BQ343" s="29"/>
      <c r="BR343" s="29"/>
      <c r="BS343" s="29"/>
      <c r="BT343" s="29"/>
      <c r="BU343" s="29"/>
      <c r="BV343" s="29"/>
      <c r="BW343" s="29"/>
      <c r="BX343" s="29"/>
      <c r="BY343" s="29"/>
      <c r="BZ343" s="29"/>
      <c r="CA343" s="29"/>
      <c r="CB343" s="29"/>
      <c r="CC343" s="29"/>
      <c r="CD343" s="29"/>
      <c r="CE343" s="29"/>
      <c r="CF343" s="29"/>
      <c r="CG343" s="29"/>
      <c r="CH343" s="29"/>
      <c r="CI343" s="29"/>
      <c r="CJ343" s="29"/>
      <c r="CK343" s="29"/>
      <c r="CL343" s="29"/>
      <c r="CM343" s="29"/>
      <c r="CN343" s="29"/>
      <c r="CO343" s="29"/>
      <c r="CP343" s="29"/>
      <c r="CQ343" s="29"/>
      <c r="CR343" s="29"/>
      <c r="CS343" s="29"/>
      <c r="CT343" s="29"/>
      <c r="CU343" s="29"/>
      <c r="CV343" s="29"/>
      <c r="CW343" s="29"/>
      <c r="CX343" s="29"/>
      <c r="CY343" s="29"/>
      <c r="CZ343" s="29"/>
      <c r="DA343" s="29"/>
    </row>
    <row r="344" spans="6:105">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c r="BM344" s="29"/>
      <c r="BN344" s="29"/>
      <c r="BO344" s="29"/>
      <c r="BP344" s="29"/>
      <c r="BQ344" s="29"/>
      <c r="BR344" s="29"/>
      <c r="BS344" s="29"/>
      <c r="BT344" s="29"/>
      <c r="BU344" s="29"/>
      <c r="BV344" s="29"/>
      <c r="BW344" s="29"/>
      <c r="BX344" s="29"/>
      <c r="BY344" s="29"/>
      <c r="BZ344" s="29"/>
      <c r="CA344" s="29"/>
      <c r="CB344" s="29"/>
      <c r="CC344" s="29"/>
      <c r="CD344" s="29"/>
      <c r="CE344" s="29"/>
      <c r="CF344" s="29"/>
      <c r="CG344" s="29"/>
      <c r="CH344" s="29"/>
      <c r="CI344" s="29"/>
      <c r="CJ344" s="29"/>
      <c r="CK344" s="29"/>
      <c r="CL344" s="29"/>
      <c r="CM344" s="29"/>
      <c r="CN344" s="29"/>
      <c r="CO344" s="29"/>
      <c r="CP344" s="29"/>
      <c r="CQ344" s="29"/>
      <c r="CR344" s="29"/>
      <c r="CS344" s="29"/>
      <c r="CT344" s="29"/>
      <c r="CU344" s="29"/>
      <c r="CV344" s="29"/>
      <c r="CW344" s="29"/>
      <c r="CX344" s="29"/>
      <c r="CY344" s="29"/>
      <c r="CZ344" s="29"/>
      <c r="DA344" s="29"/>
    </row>
    <row r="345" spans="6:105">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29"/>
      <c r="BH345" s="29"/>
      <c r="BI345" s="29"/>
      <c r="BJ345" s="29"/>
      <c r="BK345" s="29"/>
      <c r="BL345" s="29"/>
      <c r="BM345" s="29"/>
      <c r="BN345" s="29"/>
      <c r="BO345" s="29"/>
      <c r="BP345" s="29"/>
      <c r="BQ345" s="29"/>
      <c r="BR345" s="29"/>
      <c r="BS345" s="29"/>
      <c r="BT345" s="29"/>
      <c r="BU345" s="29"/>
      <c r="BV345" s="29"/>
      <c r="BW345" s="29"/>
      <c r="BX345" s="29"/>
      <c r="BY345" s="29"/>
      <c r="BZ345" s="29"/>
      <c r="CA345" s="29"/>
      <c r="CB345" s="29"/>
      <c r="CC345" s="29"/>
      <c r="CD345" s="29"/>
      <c r="CE345" s="29"/>
      <c r="CF345" s="29"/>
      <c r="CG345" s="29"/>
      <c r="CH345" s="29"/>
      <c r="CI345" s="29"/>
      <c r="CJ345" s="29"/>
      <c r="CK345" s="29"/>
      <c r="CL345" s="29"/>
      <c r="CM345" s="29"/>
      <c r="CN345" s="29"/>
      <c r="CO345" s="29"/>
      <c r="CP345" s="29"/>
      <c r="CQ345" s="29"/>
      <c r="CR345" s="29"/>
      <c r="CS345" s="29"/>
      <c r="CT345" s="29"/>
      <c r="CU345" s="29"/>
      <c r="CV345" s="29"/>
      <c r="CW345" s="29"/>
      <c r="CX345" s="29"/>
      <c r="CY345" s="29"/>
      <c r="CZ345" s="29"/>
      <c r="DA345" s="29"/>
    </row>
    <row r="346" spans="6:105">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29"/>
      <c r="BH346" s="29"/>
      <c r="BI346" s="29"/>
      <c r="BJ346" s="29"/>
      <c r="BK346" s="29"/>
      <c r="BL346" s="29"/>
      <c r="BM346" s="29"/>
      <c r="BN346" s="29"/>
      <c r="BO346" s="29"/>
      <c r="BP346" s="29"/>
      <c r="BQ346" s="29"/>
      <c r="BR346" s="29"/>
      <c r="BS346" s="29"/>
      <c r="BT346" s="29"/>
      <c r="BU346" s="29"/>
      <c r="BV346" s="29"/>
      <c r="BW346" s="29"/>
      <c r="BX346" s="29"/>
      <c r="BY346" s="29"/>
      <c r="BZ346" s="29"/>
      <c r="CA346" s="29"/>
      <c r="CB346" s="29"/>
      <c r="CC346" s="29"/>
      <c r="CD346" s="29"/>
      <c r="CE346" s="29"/>
      <c r="CF346" s="29"/>
      <c r="CG346" s="29"/>
      <c r="CH346" s="29"/>
      <c r="CI346" s="29"/>
      <c r="CJ346" s="29"/>
      <c r="CK346" s="29"/>
      <c r="CL346" s="29"/>
      <c r="CM346" s="29"/>
      <c r="CN346" s="29"/>
      <c r="CO346" s="29"/>
      <c r="CP346" s="29"/>
      <c r="CQ346" s="29"/>
      <c r="CR346" s="29"/>
      <c r="CS346" s="29"/>
      <c r="CT346" s="29"/>
      <c r="CU346" s="29"/>
      <c r="CV346" s="29"/>
      <c r="CW346" s="29"/>
      <c r="CX346" s="29"/>
      <c r="CY346" s="29"/>
      <c r="CZ346" s="29"/>
      <c r="DA346" s="29"/>
    </row>
    <row r="347" spans="6:105">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29"/>
      <c r="BH347" s="29"/>
      <c r="BI347" s="29"/>
      <c r="BJ347" s="29"/>
      <c r="BK347" s="29"/>
      <c r="BL347" s="29"/>
      <c r="BM347" s="29"/>
      <c r="BN347" s="29"/>
      <c r="BO347" s="29"/>
      <c r="BP347" s="29"/>
      <c r="BQ347" s="29"/>
      <c r="BR347" s="29"/>
      <c r="BS347" s="29"/>
      <c r="BT347" s="29"/>
      <c r="BU347" s="29"/>
      <c r="BV347" s="29"/>
      <c r="BW347" s="29"/>
      <c r="BX347" s="29"/>
      <c r="BY347" s="29"/>
      <c r="BZ347" s="29"/>
      <c r="CA347" s="29"/>
      <c r="CB347" s="29"/>
      <c r="CC347" s="29"/>
      <c r="CD347" s="29"/>
      <c r="CE347" s="29"/>
      <c r="CF347" s="29"/>
      <c r="CG347" s="29"/>
      <c r="CH347" s="29"/>
      <c r="CI347" s="29"/>
      <c r="CJ347" s="29"/>
      <c r="CK347" s="29"/>
      <c r="CL347" s="29"/>
      <c r="CM347" s="29"/>
      <c r="CN347" s="29"/>
      <c r="CO347" s="29"/>
      <c r="CP347" s="29"/>
      <c r="CQ347" s="29"/>
      <c r="CR347" s="29"/>
      <c r="CS347" s="29"/>
      <c r="CT347" s="29"/>
      <c r="CU347" s="29"/>
      <c r="CV347" s="29"/>
      <c r="CW347" s="29"/>
      <c r="CX347" s="29"/>
      <c r="CY347" s="29"/>
      <c r="CZ347" s="29"/>
      <c r="DA347" s="29"/>
    </row>
    <row r="348" spans="6:105">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29"/>
      <c r="BH348" s="29"/>
      <c r="BI348" s="29"/>
      <c r="BJ348" s="29"/>
      <c r="BK348" s="29"/>
      <c r="BL348" s="29"/>
      <c r="BM348" s="29"/>
      <c r="BN348" s="29"/>
      <c r="BO348" s="29"/>
      <c r="BP348" s="29"/>
      <c r="BQ348" s="29"/>
      <c r="BR348" s="29"/>
      <c r="BS348" s="29"/>
      <c r="BT348" s="29"/>
      <c r="BU348" s="29"/>
      <c r="BV348" s="29"/>
      <c r="BW348" s="29"/>
      <c r="BX348" s="29"/>
      <c r="BY348" s="29"/>
      <c r="BZ348" s="29"/>
      <c r="CA348" s="29"/>
      <c r="CB348" s="29"/>
      <c r="CC348" s="29"/>
      <c r="CD348" s="29"/>
      <c r="CE348" s="29"/>
      <c r="CF348" s="29"/>
      <c r="CG348" s="29"/>
      <c r="CH348" s="29"/>
      <c r="CI348" s="29"/>
      <c r="CJ348" s="29"/>
      <c r="CK348" s="29"/>
      <c r="CL348" s="29"/>
      <c r="CM348" s="29"/>
      <c r="CN348" s="29"/>
      <c r="CO348" s="29"/>
      <c r="CP348" s="29"/>
      <c r="CQ348" s="29"/>
      <c r="CR348" s="29"/>
      <c r="CS348" s="29"/>
      <c r="CT348" s="29"/>
      <c r="CU348" s="29"/>
      <c r="CV348" s="29"/>
      <c r="CW348" s="29"/>
      <c r="CX348" s="29"/>
      <c r="CY348" s="29"/>
      <c r="CZ348" s="29"/>
      <c r="DA348" s="29"/>
    </row>
    <row r="349" spans="6:105">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29"/>
      <c r="BH349" s="29"/>
      <c r="BI349" s="29"/>
      <c r="BJ349" s="29"/>
      <c r="BK349" s="29"/>
      <c r="BL349" s="29"/>
      <c r="BM349" s="29"/>
      <c r="BN349" s="29"/>
      <c r="BO349" s="29"/>
      <c r="BP349" s="29"/>
      <c r="BQ349" s="29"/>
      <c r="BR349" s="29"/>
      <c r="BS349" s="29"/>
      <c r="BT349" s="29"/>
      <c r="BU349" s="29"/>
      <c r="BV349" s="29"/>
      <c r="BW349" s="29"/>
      <c r="BX349" s="29"/>
      <c r="BY349" s="29"/>
      <c r="BZ349" s="29"/>
      <c r="CA349" s="29"/>
      <c r="CB349" s="29"/>
      <c r="CC349" s="29"/>
      <c r="CD349" s="29"/>
      <c r="CE349" s="29"/>
      <c r="CF349" s="29"/>
      <c r="CG349" s="29"/>
      <c r="CH349" s="29"/>
      <c r="CI349" s="29"/>
      <c r="CJ349" s="29"/>
      <c r="CK349" s="29"/>
      <c r="CL349" s="29"/>
      <c r="CM349" s="29"/>
      <c r="CN349" s="29"/>
      <c r="CO349" s="29"/>
      <c r="CP349" s="29"/>
      <c r="CQ349" s="29"/>
      <c r="CR349" s="29"/>
      <c r="CS349" s="29"/>
      <c r="CT349" s="29"/>
      <c r="CU349" s="29"/>
      <c r="CV349" s="29"/>
      <c r="CW349" s="29"/>
      <c r="CX349" s="29"/>
      <c r="CY349" s="29"/>
      <c r="CZ349" s="29"/>
      <c r="DA349" s="29"/>
    </row>
    <row r="350" spans="6:105">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29"/>
      <c r="BS350" s="29"/>
      <c r="BT350" s="29"/>
      <c r="BU350" s="29"/>
      <c r="BV350" s="29"/>
      <c r="BW350" s="29"/>
      <c r="BX350" s="29"/>
      <c r="BY350" s="29"/>
      <c r="BZ350" s="29"/>
      <c r="CA350" s="29"/>
      <c r="CB350" s="29"/>
      <c r="CC350" s="29"/>
      <c r="CD350" s="29"/>
      <c r="CE350" s="29"/>
      <c r="CF350" s="29"/>
      <c r="CG350" s="29"/>
      <c r="CH350" s="29"/>
      <c r="CI350" s="29"/>
      <c r="CJ350" s="29"/>
      <c r="CK350" s="29"/>
      <c r="CL350" s="29"/>
      <c r="CM350" s="29"/>
      <c r="CN350" s="29"/>
      <c r="CO350" s="29"/>
      <c r="CP350" s="29"/>
      <c r="CQ350" s="29"/>
      <c r="CR350" s="29"/>
      <c r="CS350" s="29"/>
      <c r="CT350" s="29"/>
      <c r="CU350" s="29"/>
      <c r="CV350" s="29"/>
      <c r="CW350" s="29"/>
      <c r="CX350" s="29"/>
      <c r="CY350" s="29"/>
      <c r="CZ350" s="29"/>
      <c r="DA350" s="29"/>
    </row>
    <row r="351" spans="6:105">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29"/>
      <c r="BH351" s="29"/>
      <c r="BI351" s="29"/>
      <c r="BJ351" s="29"/>
      <c r="BK351" s="29"/>
      <c r="BL351" s="29"/>
      <c r="BM351" s="29"/>
      <c r="BN351" s="29"/>
      <c r="BO351" s="29"/>
      <c r="BP351" s="29"/>
      <c r="BQ351" s="29"/>
      <c r="BR351" s="29"/>
      <c r="BS351" s="29"/>
      <c r="BT351" s="29"/>
      <c r="BU351" s="29"/>
      <c r="BV351" s="29"/>
      <c r="BW351" s="29"/>
      <c r="BX351" s="29"/>
      <c r="BY351" s="29"/>
      <c r="BZ351" s="29"/>
      <c r="CA351" s="29"/>
      <c r="CB351" s="29"/>
      <c r="CC351" s="29"/>
      <c r="CD351" s="29"/>
      <c r="CE351" s="29"/>
      <c r="CF351" s="29"/>
      <c r="CG351" s="29"/>
      <c r="CH351" s="29"/>
      <c r="CI351" s="29"/>
      <c r="CJ351" s="29"/>
      <c r="CK351" s="29"/>
      <c r="CL351" s="29"/>
      <c r="CM351" s="29"/>
      <c r="CN351" s="29"/>
      <c r="CO351" s="29"/>
      <c r="CP351" s="29"/>
      <c r="CQ351" s="29"/>
      <c r="CR351" s="29"/>
      <c r="CS351" s="29"/>
      <c r="CT351" s="29"/>
      <c r="CU351" s="29"/>
      <c r="CV351" s="29"/>
      <c r="CW351" s="29"/>
      <c r="CX351" s="29"/>
      <c r="CY351" s="29"/>
      <c r="CZ351" s="29"/>
      <c r="DA351" s="29"/>
    </row>
    <row r="352" spans="6:105">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29"/>
      <c r="BH352" s="29"/>
      <c r="BI352" s="29"/>
      <c r="BJ352" s="29"/>
      <c r="BK352" s="29"/>
      <c r="BL352" s="29"/>
      <c r="BM352" s="29"/>
      <c r="BN352" s="29"/>
      <c r="BO352" s="29"/>
      <c r="BP352" s="29"/>
      <c r="BQ352" s="29"/>
      <c r="BR352" s="29"/>
      <c r="BS352" s="29"/>
      <c r="BT352" s="29"/>
      <c r="BU352" s="29"/>
      <c r="BV352" s="29"/>
      <c r="BW352" s="29"/>
      <c r="BX352" s="29"/>
      <c r="BY352" s="29"/>
      <c r="BZ352" s="29"/>
      <c r="CA352" s="29"/>
      <c r="CB352" s="29"/>
      <c r="CC352" s="29"/>
      <c r="CD352" s="29"/>
      <c r="CE352" s="29"/>
      <c r="CF352" s="29"/>
      <c r="CG352" s="29"/>
      <c r="CH352" s="29"/>
      <c r="CI352" s="29"/>
      <c r="CJ352" s="29"/>
      <c r="CK352" s="29"/>
      <c r="CL352" s="29"/>
      <c r="CM352" s="29"/>
      <c r="CN352" s="29"/>
      <c r="CO352" s="29"/>
      <c r="CP352" s="29"/>
      <c r="CQ352" s="29"/>
      <c r="CR352" s="29"/>
      <c r="CS352" s="29"/>
      <c r="CT352" s="29"/>
      <c r="CU352" s="29"/>
      <c r="CV352" s="29"/>
      <c r="CW352" s="29"/>
      <c r="CX352" s="29"/>
      <c r="CY352" s="29"/>
      <c r="CZ352" s="29"/>
      <c r="DA352" s="29"/>
    </row>
    <row r="353" spans="6:105">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29"/>
      <c r="BH353" s="29"/>
      <c r="BI353" s="29"/>
      <c r="BJ353" s="29"/>
      <c r="BK353" s="29"/>
      <c r="BL353" s="29"/>
      <c r="BM353" s="29"/>
      <c r="BN353" s="29"/>
      <c r="BO353" s="29"/>
      <c r="BP353" s="29"/>
      <c r="BQ353" s="29"/>
      <c r="BR353" s="29"/>
      <c r="BS353" s="29"/>
      <c r="BT353" s="29"/>
      <c r="BU353" s="29"/>
      <c r="BV353" s="29"/>
      <c r="BW353" s="29"/>
      <c r="BX353" s="29"/>
      <c r="BY353" s="29"/>
      <c r="BZ353" s="29"/>
      <c r="CA353" s="29"/>
      <c r="CB353" s="29"/>
      <c r="CC353" s="29"/>
      <c r="CD353" s="29"/>
      <c r="CE353" s="29"/>
      <c r="CF353" s="29"/>
      <c r="CG353" s="29"/>
      <c r="CH353" s="29"/>
      <c r="CI353" s="29"/>
      <c r="CJ353" s="29"/>
      <c r="CK353" s="29"/>
      <c r="CL353" s="29"/>
      <c r="CM353" s="29"/>
      <c r="CN353" s="29"/>
      <c r="CO353" s="29"/>
      <c r="CP353" s="29"/>
      <c r="CQ353" s="29"/>
      <c r="CR353" s="29"/>
      <c r="CS353" s="29"/>
      <c r="CT353" s="29"/>
      <c r="CU353" s="29"/>
      <c r="CV353" s="29"/>
      <c r="CW353" s="29"/>
      <c r="CX353" s="29"/>
      <c r="CY353" s="29"/>
      <c r="CZ353" s="29"/>
      <c r="DA353" s="29"/>
    </row>
    <row r="354" spans="6:105">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c r="CA354" s="29"/>
      <c r="CB354" s="29"/>
      <c r="CC354" s="29"/>
      <c r="CD354" s="29"/>
      <c r="CE354" s="29"/>
      <c r="CF354" s="29"/>
      <c r="CG354" s="29"/>
      <c r="CH354" s="29"/>
      <c r="CI354" s="29"/>
      <c r="CJ354" s="29"/>
      <c r="CK354" s="29"/>
      <c r="CL354" s="29"/>
      <c r="CM354" s="29"/>
      <c r="CN354" s="29"/>
      <c r="CO354" s="29"/>
      <c r="CP354" s="29"/>
      <c r="CQ354" s="29"/>
      <c r="CR354" s="29"/>
      <c r="CS354" s="29"/>
      <c r="CT354" s="29"/>
      <c r="CU354" s="29"/>
      <c r="CV354" s="29"/>
      <c r="CW354" s="29"/>
      <c r="CX354" s="29"/>
      <c r="CY354" s="29"/>
      <c r="CZ354" s="29"/>
      <c r="DA354" s="29"/>
    </row>
    <row r="355" spans="6:105">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c r="CA355" s="29"/>
      <c r="CB355" s="29"/>
      <c r="CC355" s="29"/>
      <c r="CD355" s="29"/>
      <c r="CE355" s="29"/>
      <c r="CF355" s="29"/>
      <c r="CG355" s="29"/>
      <c r="CH355" s="29"/>
      <c r="CI355" s="29"/>
      <c r="CJ355" s="29"/>
      <c r="CK355" s="29"/>
      <c r="CL355" s="29"/>
      <c r="CM355" s="29"/>
      <c r="CN355" s="29"/>
      <c r="CO355" s="29"/>
      <c r="CP355" s="29"/>
      <c r="CQ355" s="29"/>
      <c r="CR355" s="29"/>
      <c r="CS355" s="29"/>
      <c r="CT355" s="29"/>
      <c r="CU355" s="29"/>
      <c r="CV355" s="29"/>
      <c r="CW355" s="29"/>
      <c r="CX355" s="29"/>
      <c r="CY355" s="29"/>
      <c r="CZ355" s="29"/>
      <c r="DA355" s="29"/>
    </row>
    <row r="356" spans="6:105">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29"/>
      <c r="BH356" s="29"/>
      <c r="BI356" s="29"/>
      <c r="BJ356" s="29"/>
      <c r="BK356" s="29"/>
      <c r="BL356" s="29"/>
      <c r="BM356" s="29"/>
      <c r="BN356" s="29"/>
      <c r="BO356" s="29"/>
      <c r="BP356" s="29"/>
      <c r="BQ356" s="29"/>
      <c r="BR356" s="29"/>
      <c r="BS356" s="29"/>
      <c r="BT356" s="29"/>
      <c r="BU356" s="29"/>
      <c r="BV356" s="29"/>
      <c r="BW356" s="29"/>
      <c r="BX356" s="29"/>
      <c r="BY356" s="29"/>
      <c r="BZ356" s="29"/>
      <c r="CA356" s="29"/>
      <c r="CB356" s="29"/>
      <c r="CC356" s="29"/>
      <c r="CD356" s="29"/>
      <c r="CE356" s="29"/>
      <c r="CF356" s="29"/>
      <c r="CG356" s="29"/>
      <c r="CH356" s="29"/>
      <c r="CI356" s="29"/>
      <c r="CJ356" s="29"/>
      <c r="CK356" s="29"/>
      <c r="CL356" s="29"/>
      <c r="CM356" s="29"/>
      <c r="CN356" s="29"/>
      <c r="CO356" s="29"/>
      <c r="CP356" s="29"/>
      <c r="CQ356" s="29"/>
      <c r="CR356" s="29"/>
      <c r="CS356" s="29"/>
      <c r="CT356" s="29"/>
      <c r="CU356" s="29"/>
      <c r="CV356" s="29"/>
      <c r="CW356" s="29"/>
      <c r="CX356" s="29"/>
      <c r="CY356" s="29"/>
      <c r="CZ356" s="29"/>
      <c r="DA356" s="29"/>
    </row>
    <row r="357" spans="6:105">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c r="AD357" s="29"/>
      <c r="AE357" s="29"/>
      <c r="AF357" s="29"/>
      <c r="AG357" s="29"/>
      <c r="AH357" s="29"/>
      <c r="AI357" s="29"/>
      <c r="AJ357" s="29"/>
      <c r="AK357" s="29"/>
      <c r="AL357" s="29"/>
      <c r="AM357" s="29"/>
      <c r="AN357" s="29"/>
      <c r="AO357" s="29"/>
      <c r="AP357" s="29"/>
      <c r="AQ357" s="29"/>
      <c r="AR357" s="29"/>
      <c r="AS357" s="29"/>
      <c r="AT357" s="29"/>
      <c r="AU357" s="29"/>
      <c r="AV357" s="29"/>
      <c r="AW357" s="29"/>
      <c r="AX357" s="29"/>
      <c r="AY357" s="29"/>
      <c r="AZ357" s="29"/>
      <c r="BA357" s="29"/>
      <c r="BB357" s="29"/>
      <c r="BC357" s="29"/>
      <c r="BD357" s="29"/>
      <c r="BE357" s="29"/>
      <c r="BF357" s="29"/>
      <c r="BG357" s="29"/>
      <c r="BH357" s="29"/>
      <c r="BI357" s="29"/>
      <c r="BJ357" s="29"/>
      <c r="BK357" s="29"/>
      <c r="BL357" s="29"/>
      <c r="BM357" s="29"/>
      <c r="BN357" s="29"/>
      <c r="BO357" s="29"/>
      <c r="BP357" s="29"/>
      <c r="BQ357" s="29"/>
      <c r="BR357" s="29"/>
      <c r="BS357" s="29"/>
      <c r="BT357" s="29"/>
      <c r="BU357" s="29"/>
      <c r="BV357" s="29"/>
      <c r="BW357" s="29"/>
      <c r="BX357" s="29"/>
      <c r="BY357" s="29"/>
      <c r="BZ357" s="29"/>
      <c r="CA357" s="29"/>
      <c r="CB357" s="29"/>
      <c r="CC357" s="29"/>
      <c r="CD357" s="29"/>
      <c r="CE357" s="29"/>
      <c r="CF357" s="29"/>
      <c r="CG357" s="29"/>
      <c r="CH357" s="29"/>
      <c r="CI357" s="29"/>
      <c r="CJ357" s="29"/>
      <c r="CK357" s="29"/>
      <c r="CL357" s="29"/>
      <c r="CM357" s="29"/>
      <c r="CN357" s="29"/>
      <c r="CO357" s="29"/>
      <c r="CP357" s="29"/>
      <c r="CQ357" s="29"/>
      <c r="CR357" s="29"/>
      <c r="CS357" s="29"/>
      <c r="CT357" s="29"/>
      <c r="CU357" s="29"/>
      <c r="CV357" s="29"/>
      <c r="CW357" s="29"/>
      <c r="CX357" s="29"/>
      <c r="CY357" s="29"/>
      <c r="CZ357" s="29"/>
      <c r="DA357" s="29"/>
    </row>
    <row r="358" spans="6:105">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c r="AD358" s="29"/>
      <c r="AE358" s="29"/>
      <c r="AF358" s="29"/>
      <c r="AG358" s="29"/>
      <c r="AH358" s="29"/>
      <c r="AI358" s="29"/>
      <c r="AJ358" s="29"/>
      <c r="AK358" s="29"/>
      <c r="AL358" s="29"/>
      <c r="AM358" s="29"/>
      <c r="AN358" s="29"/>
      <c r="AO358" s="29"/>
      <c r="AP358" s="29"/>
      <c r="AQ358" s="29"/>
      <c r="AR358" s="29"/>
      <c r="AS358" s="29"/>
      <c r="AT358" s="29"/>
      <c r="AU358" s="29"/>
      <c r="AV358" s="29"/>
      <c r="AW358" s="29"/>
      <c r="AX358" s="29"/>
      <c r="AY358" s="29"/>
      <c r="AZ358" s="29"/>
      <c r="BA358" s="29"/>
      <c r="BB358" s="29"/>
      <c r="BC358" s="29"/>
      <c r="BD358" s="29"/>
      <c r="BE358" s="29"/>
      <c r="BF358" s="29"/>
      <c r="BG358" s="29"/>
      <c r="BH358" s="29"/>
      <c r="BI358" s="29"/>
      <c r="BJ358" s="29"/>
      <c r="BK358" s="29"/>
      <c r="BL358" s="29"/>
      <c r="BM358" s="29"/>
      <c r="BN358" s="29"/>
      <c r="BO358" s="29"/>
      <c r="BP358" s="29"/>
      <c r="BQ358" s="29"/>
      <c r="BR358" s="29"/>
      <c r="BS358" s="29"/>
      <c r="BT358" s="29"/>
      <c r="BU358" s="29"/>
      <c r="BV358" s="29"/>
      <c r="BW358" s="29"/>
      <c r="BX358" s="29"/>
      <c r="BY358" s="29"/>
      <c r="BZ358" s="29"/>
      <c r="CA358" s="29"/>
      <c r="CB358" s="29"/>
      <c r="CC358" s="29"/>
      <c r="CD358" s="29"/>
      <c r="CE358" s="29"/>
      <c r="CF358" s="29"/>
      <c r="CG358" s="29"/>
      <c r="CH358" s="29"/>
      <c r="CI358" s="29"/>
      <c r="CJ358" s="29"/>
      <c r="CK358" s="29"/>
      <c r="CL358" s="29"/>
      <c r="CM358" s="29"/>
      <c r="CN358" s="29"/>
      <c r="CO358" s="29"/>
      <c r="CP358" s="29"/>
      <c r="CQ358" s="29"/>
      <c r="CR358" s="29"/>
      <c r="CS358" s="29"/>
      <c r="CT358" s="29"/>
      <c r="CU358" s="29"/>
      <c r="CV358" s="29"/>
      <c r="CW358" s="29"/>
      <c r="CX358" s="29"/>
      <c r="CY358" s="29"/>
      <c r="CZ358" s="29"/>
      <c r="DA358" s="29"/>
    </row>
    <row r="359" spans="6:105">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c r="AD359" s="29"/>
      <c r="AE359" s="29"/>
      <c r="AF359" s="29"/>
      <c r="AG359" s="29"/>
      <c r="AH359" s="29"/>
      <c r="AI359" s="29"/>
      <c r="AJ359" s="29"/>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c r="CA359" s="29"/>
      <c r="CB359" s="29"/>
      <c r="CC359" s="29"/>
      <c r="CD359" s="29"/>
      <c r="CE359" s="29"/>
      <c r="CF359" s="29"/>
      <c r="CG359" s="29"/>
      <c r="CH359" s="29"/>
      <c r="CI359" s="29"/>
      <c r="CJ359" s="29"/>
      <c r="CK359" s="29"/>
      <c r="CL359" s="29"/>
      <c r="CM359" s="29"/>
      <c r="CN359" s="29"/>
      <c r="CO359" s="29"/>
      <c r="CP359" s="29"/>
      <c r="CQ359" s="29"/>
      <c r="CR359" s="29"/>
      <c r="CS359" s="29"/>
      <c r="CT359" s="29"/>
      <c r="CU359" s="29"/>
      <c r="CV359" s="29"/>
      <c r="CW359" s="29"/>
      <c r="CX359" s="29"/>
      <c r="CY359" s="29"/>
      <c r="CZ359" s="29"/>
      <c r="DA359" s="29"/>
    </row>
    <row r="360" spans="6:105">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c r="AD360" s="29"/>
      <c r="AE360" s="29"/>
      <c r="AF360" s="29"/>
      <c r="AG360" s="29"/>
      <c r="AH360" s="29"/>
      <c r="AI360" s="29"/>
      <c r="AJ360" s="29"/>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c r="BH360" s="29"/>
      <c r="BI360" s="29"/>
      <c r="BJ360" s="29"/>
      <c r="BK360" s="29"/>
      <c r="BL360" s="29"/>
      <c r="BM360" s="29"/>
      <c r="BN360" s="29"/>
      <c r="BO360" s="29"/>
      <c r="BP360" s="29"/>
      <c r="BQ360" s="29"/>
      <c r="BR360" s="29"/>
      <c r="BS360" s="29"/>
      <c r="BT360" s="29"/>
      <c r="BU360" s="29"/>
      <c r="BV360" s="29"/>
      <c r="BW360" s="29"/>
      <c r="BX360" s="29"/>
      <c r="BY360" s="29"/>
      <c r="BZ360" s="29"/>
      <c r="CA360" s="29"/>
      <c r="CB360" s="29"/>
      <c r="CC360" s="29"/>
      <c r="CD360" s="29"/>
      <c r="CE360" s="29"/>
      <c r="CF360" s="29"/>
      <c r="CG360" s="29"/>
      <c r="CH360" s="29"/>
      <c r="CI360" s="29"/>
      <c r="CJ360" s="29"/>
      <c r="CK360" s="29"/>
      <c r="CL360" s="29"/>
      <c r="CM360" s="29"/>
      <c r="CN360" s="29"/>
      <c r="CO360" s="29"/>
      <c r="CP360" s="29"/>
      <c r="CQ360" s="29"/>
      <c r="CR360" s="29"/>
      <c r="CS360" s="29"/>
      <c r="CT360" s="29"/>
      <c r="CU360" s="29"/>
      <c r="CV360" s="29"/>
      <c r="CW360" s="29"/>
      <c r="CX360" s="29"/>
      <c r="CY360" s="29"/>
      <c r="CZ360" s="29"/>
      <c r="DA360" s="29"/>
    </row>
    <row r="361" spans="6:105">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c r="AD361" s="29"/>
      <c r="AE361" s="29"/>
      <c r="AF361" s="29"/>
      <c r="AG361" s="29"/>
      <c r="AH361" s="29"/>
      <c r="AI361" s="29"/>
      <c r="AJ361" s="29"/>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c r="BH361" s="29"/>
      <c r="BI361" s="29"/>
      <c r="BJ361" s="29"/>
      <c r="BK361" s="29"/>
      <c r="BL361" s="29"/>
      <c r="BM361" s="29"/>
      <c r="BN361" s="29"/>
      <c r="BO361" s="29"/>
      <c r="BP361" s="29"/>
      <c r="BQ361" s="29"/>
      <c r="BR361" s="29"/>
      <c r="BS361" s="29"/>
      <c r="BT361" s="29"/>
      <c r="BU361" s="29"/>
      <c r="BV361" s="29"/>
      <c r="BW361" s="29"/>
      <c r="BX361" s="29"/>
      <c r="BY361" s="29"/>
      <c r="BZ361" s="29"/>
      <c r="CA361" s="29"/>
      <c r="CB361" s="29"/>
      <c r="CC361" s="29"/>
      <c r="CD361" s="29"/>
      <c r="CE361" s="29"/>
      <c r="CF361" s="29"/>
      <c r="CG361" s="29"/>
      <c r="CH361" s="29"/>
      <c r="CI361" s="29"/>
      <c r="CJ361" s="29"/>
      <c r="CK361" s="29"/>
      <c r="CL361" s="29"/>
      <c r="CM361" s="29"/>
      <c r="CN361" s="29"/>
      <c r="CO361" s="29"/>
      <c r="CP361" s="29"/>
      <c r="CQ361" s="29"/>
      <c r="CR361" s="29"/>
      <c r="CS361" s="29"/>
      <c r="CT361" s="29"/>
      <c r="CU361" s="29"/>
      <c r="CV361" s="29"/>
      <c r="CW361" s="29"/>
      <c r="CX361" s="29"/>
      <c r="CY361" s="29"/>
      <c r="CZ361" s="29"/>
      <c r="DA361" s="29"/>
    </row>
    <row r="362" spans="6:105">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c r="AD362" s="29"/>
      <c r="AE362" s="29"/>
      <c r="AF362" s="29"/>
      <c r="AG362" s="29"/>
      <c r="AH362" s="29"/>
      <c r="AI362" s="29"/>
      <c r="AJ362" s="29"/>
      <c r="AK362" s="29"/>
      <c r="AL362" s="29"/>
      <c r="AM362" s="29"/>
      <c r="AN362" s="29"/>
      <c r="AO362" s="29"/>
      <c r="AP362" s="29"/>
      <c r="AQ362" s="29"/>
      <c r="AR362" s="29"/>
      <c r="AS362" s="29"/>
      <c r="AT362" s="29"/>
      <c r="AU362" s="29"/>
      <c r="AV362" s="29"/>
      <c r="AW362" s="29"/>
      <c r="AX362" s="29"/>
      <c r="AY362" s="29"/>
      <c r="AZ362" s="29"/>
      <c r="BA362" s="29"/>
      <c r="BB362" s="29"/>
      <c r="BC362" s="29"/>
      <c r="BD362" s="29"/>
      <c r="BE362" s="29"/>
      <c r="BF362" s="29"/>
      <c r="BG362" s="29"/>
      <c r="BH362" s="29"/>
      <c r="BI362" s="29"/>
      <c r="BJ362" s="29"/>
      <c r="BK362" s="29"/>
      <c r="BL362" s="29"/>
      <c r="BM362" s="29"/>
      <c r="BN362" s="29"/>
      <c r="BO362" s="29"/>
      <c r="BP362" s="29"/>
      <c r="BQ362" s="29"/>
      <c r="BR362" s="29"/>
      <c r="BS362" s="29"/>
      <c r="BT362" s="29"/>
      <c r="BU362" s="29"/>
      <c r="BV362" s="29"/>
      <c r="BW362" s="29"/>
      <c r="BX362" s="29"/>
      <c r="BY362" s="29"/>
      <c r="BZ362" s="29"/>
      <c r="CA362" s="29"/>
      <c r="CB362" s="29"/>
      <c r="CC362" s="29"/>
      <c r="CD362" s="29"/>
      <c r="CE362" s="29"/>
      <c r="CF362" s="29"/>
      <c r="CG362" s="29"/>
      <c r="CH362" s="29"/>
      <c r="CI362" s="29"/>
      <c r="CJ362" s="29"/>
      <c r="CK362" s="29"/>
      <c r="CL362" s="29"/>
      <c r="CM362" s="29"/>
      <c r="CN362" s="29"/>
      <c r="CO362" s="29"/>
      <c r="CP362" s="29"/>
      <c r="CQ362" s="29"/>
      <c r="CR362" s="29"/>
      <c r="CS362" s="29"/>
      <c r="CT362" s="29"/>
      <c r="CU362" s="29"/>
      <c r="CV362" s="29"/>
      <c r="CW362" s="29"/>
      <c r="CX362" s="29"/>
      <c r="CY362" s="29"/>
      <c r="CZ362" s="29"/>
      <c r="DA362" s="29"/>
    </row>
    <row r="363" spans="6:105">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c r="AD363" s="29"/>
      <c r="AE363" s="29"/>
      <c r="AF363" s="29"/>
      <c r="AG363" s="29"/>
      <c r="AH363" s="29"/>
      <c r="AI363" s="29"/>
      <c r="AJ363" s="29"/>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row>
    <row r="364" spans="6:105">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c r="AD364" s="29"/>
      <c r="AE364" s="29"/>
      <c r="AF364" s="29"/>
      <c r="AG364" s="29"/>
      <c r="AH364" s="29"/>
      <c r="AI364" s="29"/>
      <c r="AJ364" s="29"/>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row>
    <row r="365" spans="6:105">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c r="AD365" s="29"/>
      <c r="AE365" s="29"/>
      <c r="AF365" s="29"/>
      <c r="AG365" s="29"/>
      <c r="AH365" s="29"/>
      <c r="AI365" s="29"/>
      <c r="AJ365" s="29"/>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c r="CA365" s="29"/>
      <c r="CB365" s="29"/>
      <c r="CC365" s="29"/>
      <c r="CD365" s="29"/>
      <c r="CE365" s="29"/>
      <c r="CF365" s="29"/>
      <c r="CG365" s="29"/>
      <c r="CH365" s="29"/>
      <c r="CI365" s="29"/>
      <c r="CJ365" s="29"/>
      <c r="CK365" s="29"/>
      <c r="CL365" s="29"/>
      <c r="CM365" s="29"/>
      <c r="CN365" s="29"/>
      <c r="CO365" s="29"/>
      <c r="CP365" s="29"/>
      <c r="CQ365" s="29"/>
      <c r="CR365" s="29"/>
      <c r="CS365" s="29"/>
      <c r="CT365" s="29"/>
      <c r="CU365" s="29"/>
      <c r="CV365" s="29"/>
      <c r="CW365" s="29"/>
      <c r="CX365" s="29"/>
      <c r="CY365" s="29"/>
      <c r="CZ365" s="29"/>
      <c r="DA365" s="29"/>
    </row>
    <row r="366" spans="6:105">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c r="AD366" s="29"/>
      <c r="AE366" s="29"/>
      <c r="AF366" s="29"/>
      <c r="AG366" s="29"/>
      <c r="AH366" s="29"/>
      <c r="AI366" s="29"/>
      <c r="AJ366" s="29"/>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c r="BH366" s="29"/>
      <c r="BI366" s="29"/>
      <c r="BJ366" s="29"/>
      <c r="BK366" s="29"/>
      <c r="BL366" s="29"/>
      <c r="BM366" s="29"/>
      <c r="BN366" s="29"/>
      <c r="BO366" s="29"/>
      <c r="BP366" s="29"/>
      <c r="BQ366" s="29"/>
      <c r="BR366" s="29"/>
      <c r="BS366" s="29"/>
      <c r="BT366" s="29"/>
      <c r="BU366" s="29"/>
      <c r="BV366" s="29"/>
      <c r="BW366" s="29"/>
      <c r="BX366" s="29"/>
      <c r="BY366" s="29"/>
      <c r="BZ366" s="29"/>
      <c r="CA366" s="29"/>
      <c r="CB366" s="29"/>
      <c r="CC366" s="29"/>
      <c r="CD366" s="29"/>
      <c r="CE366" s="29"/>
      <c r="CF366" s="29"/>
      <c r="CG366" s="29"/>
      <c r="CH366" s="29"/>
      <c r="CI366" s="29"/>
      <c r="CJ366" s="29"/>
      <c r="CK366" s="29"/>
      <c r="CL366" s="29"/>
      <c r="CM366" s="29"/>
      <c r="CN366" s="29"/>
      <c r="CO366" s="29"/>
      <c r="CP366" s="29"/>
      <c r="CQ366" s="29"/>
      <c r="CR366" s="29"/>
      <c r="CS366" s="29"/>
      <c r="CT366" s="29"/>
      <c r="CU366" s="29"/>
      <c r="CV366" s="29"/>
      <c r="CW366" s="29"/>
      <c r="CX366" s="29"/>
      <c r="CY366" s="29"/>
      <c r="CZ366" s="29"/>
      <c r="DA366" s="29"/>
    </row>
    <row r="367" spans="6:105">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c r="AD367" s="29"/>
      <c r="AE367" s="29"/>
      <c r="AF367" s="29"/>
      <c r="AG367" s="29"/>
      <c r="AH367" s="29"/>
      <c r="AI367" s="29"/>
      <c r="AJ367" s="29"/>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c r="BH367" s="29"/>
      <c r="BI367" s="29"/>
      <c r="BJ367" s="29"/>
      <c r="BK367" s="29"/>
      <c r="BL367" s="29"/>
      <c r="BM367" s="29"/>
      <c r="BN367" s="29"/>
      <c r="BO367" s="29"/>
      <c r="BP367" s="29"/>
      <c r="BQ367" s="29"/>
      <c r="BR367" s="29"/>
      <c r="BS367" s="29"/>
      <c r="BT367" s="29"/>
      <c r="BU367" s="29"/>
      <c r="BV367" s="29"/>
      <c r="BW367" s="29"/>
      <c r="BX367" s="29"/>
      <c r="BY367" s="29"/>
      <c r="BZ367" s="29"/>
      <c r="CA367" s="29"/>
      <c r="CB367" s="29"/>
      <c r="CC367" s="29"/>
      <c r="CD367" s="29"/>
      <c r="CE367" s="29"/>
      <c r="CF367" s="29"/>
      <c r="CG367" s="29"/>
      <c r="CH367" s="29"/>
      <c r="CI367" s="29"/>
      <c r="CJ367" s="29"/>
      <c r="CK367" s="29"/>
      <c r="CL367" s="29"/>
      <c r="CM367" s="29"/>
      <c r="CN367" s="29"/>
      <c r="CO367" s="29"/>
      <c r="CP367" s="29"/>
      <c r="CQ367" s="29"/>
      <c r="CR367" s="29"/>
      <c r="CS367" s="29"/>
      <c r="CT367" s="29"/>
      <c r="CU367" s="29"/>
      <c r="CV367" s="29"/>
      <c r="CW367" s="29"/>
      <c r="CX367" s="29"/>
      <c r="CY367" s="29"/>
      <c r="CZ367" s="29"/>
      <c r="DA367" s="29"/>
    </row>
    <row r="368" spans="6:105">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c r="AD368" s="29"/>
      <c r="AE368" s="29"/>
      <c r="AF368" s="29"/>
      <c r="AG368" s="29"/>
      <c r="AH368" s="29"/>
      <c r="AI368" s="29"/>
      <c r="AJ368" s="29"/>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row>
    <row r="369" spans="6:105">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c r="AD369" s="29"/>
      <c r="AE369" s="29"/>
      <c r="AF369" s="29"/>
      <c r="AG369" s="29"/>
      <c r="AH369" s="29"/>
      <c r="AI369" s="29"/>
      <c r="AJ369" s="29"/>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9"/>
      <c r="BK369" s="29"/>
      <c r="BL369" s="29"/>
      <c r="BM369" s="29"/>
      <c r="BN369" s="29"/>
      <c r="BO369" s="29"/>
      <c r="BP369" s="29"/>
      <c r="BQ369" s="29"/>
      <c r="BR369" s="29"/>
      <c r="BS369" s="29"/>
      <c r="BT369" s="29"/>
      <c r="BU369" s="29"/>
      <c r="BV369" s="29"/>
      <c r="BW369" s="29"/>
      <c r="BX369" s="29"/>
      <c r="BY369" s="29"/>
      <c r="BZ369" s="29"/>
      <c r="CA369" s="29"/>
      <c r="CB369" s="29"/>
      <c r="CC369" s="29"/>
      <c r="CD369" s="29"/>
      <c r="CE369" s="29"/>
      <c r="CF369" s="29"/>
      <c r="CG369" s="29"/>
      <c r="CH369" s="29"/>
      <c r="CI369" s="29"/>
      <c r="CJ369" s="29"/>
      <c r="CK369" s="29"/>
      <c r="CL369" s="29"/>
      <c r="CM369" s="29"/>
      <c r="CN369" s="29"/>
      <c r="CO369" s="29"/>
      <c r="CP369" s="29"/>
      <c r="CQ369" s="29"/>
      <c r="CR369" s="29"/>
      <c r="CS369" s="29"/>
      <c r="CT369" s="29"/>
      <c r="CU369" s="29"/>
      <c r="CV369" s="29"/>
      <c r="CW369" s="29"/>
      <c r="CX369" s="29"/>
      <c r="CY369" s="29"/>
      <c r="CZ369" s="29"/>
      <c r="DA369" s="29"/>
    </row>
    <row r="370" spans="6:105">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c r="AD370" s="29"/>
      <c r="AE370" s="29"/>
      <c r="AF370" s="29"/>
      <c r="AG370" s="29"/>
      <c r="AH370" s="29"/>
      <c r="AI370" s="29"/>
      <c r="AJ370" s="29"/>
      <c r="AK370" s="29"/>
      <c r="AL370" s="29"/>
      <c r="AM370" s="29"/>
      <c r="AN370" s="29"/>
      <c r="AO370" s="29"/>
      <c r="AP370" s="29"/>
      <c r="AQ370" s="29"/>
      <c r="AR370" s="29"/>
      <c r="AS370" s="29"/>
      <c r="AT370" s="29"/>
      <c r="AU370" s="29"/>
      <c r="AV370" s="29"/>
      <c r="AW370" s="29"/>
      <c r="AX370" s="29"/>
      <c r="AY370" s="29"/>
      <c r="AZ370" s="29"/>
      <c r="BA370" s="29"/>
      <c r="BB370" s="29"/>
      <c r="BC370" s="29"/>
      <c r="BD370" s="29"/>
      <c r="BE370" s="29"/>
      <c r="BF370" s="29"/>
      <c r="BG370" s="29"/>
      <c r="BH370" s="29"/>
      <c r="BI370" s="29"/>
      <c r="BJ370" s="29"/>
      <c r="BK370" s="29"/>
      <c r="BL370" s="29"/>
      <c r="BM370" s="29"/>
      <c r="BN370" s="29"/>
      <c r="BO370" s="29"/>
      <c r="BP370" s="29"/>
      <c r="BQ370" s="29"/>
      <c r="BR370" s="29"/>
      <c r="BS370" s="29"/>
      <c r="BT370" s="29"/>
      <c r="BU370" s="29"/>
      <c r="BV370" s="29"/>
      <c r="BW370" s="29"/>
      <c r="BX370" s="29"/>
      <c r="BY370" s="29"/>
      <c r="BZ370" s="29"/>
      <c r="CA370" s="29"/>
      <c r="CB370" s="29"/>
      <c r="CC370" s="29"/>
      <c r="CD370" s="29"/>
      <c r="CE370" s="29"/>
      <c r="CF370" s="29"/>
      <c r="CG370" s="29"/>
      <c r="CH370" s="29"/>
      <c r="CI370" s="29"/>
      <c r="CJ370" s="29"/>
      <c r="CK370" s="29"/>
      <c r="CL370" s="29"/>
      <c r="CM370" s="29"/>
      <c r="CN370" s="29"/>
      <c r="CO370" s="29"/>
      <c r="CP370" s="29"/>
      <c r="CQ370" s="29"/>
      <c r="CR370" s="29"/>
      <c r="CS370" s="29"/>
      <c r="CT370" s="29"/>
      <c r="CU370" s="29"/>
      <c r="CV370" s="29"/>
      <c r="CW370" s="29"/>
      <c r="CX370" s="29"/>
      <c r="CY370" s="29"/>
      <c r="CZ370" s="29"/>
      <c r="DA370" s="29"/>
    </row>
    <row r="371" spans="6:105">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c r="AD371" s="29"/>
      <c r="AE371" s="29"/>
      <c r="AF371" s="29"/>
      <c r="AG371" s="29"/>
      <c r="AH371" s="29"/>
      <c r="AI371" s="29"/>
      <c r="AJ371" s="29"/>
      <c r="AK371" s="29"/>
      <c r="AL371" s="29"/>
      <c r="AM371" s="29"/>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c r="CA371" s="29"/>
      <c r="CB371" s="29"/>
      <c r="CC371" s="29"/>
      <c r="CD371" s="29"/>
      <c r="CE371" s="29"/>
      <c r="CF371" s="29"/>
      <c r="CG371" s="29"/>
      <c r="CH371" s="29"/>
      <c r="CI371" s="29"/>
      <c r="CJ371" s="29"/>
      <c r="CK371" s="29"/>
      <c r="CL371" s="29"/>
      <c r="CM371" s="29"/>
      <c r="CN371" s="29"/>
      <c r="CO371" s="29"/>
      <c r="CP371" s="29"/>
      <c r="CQ371" s="29"/>
      <c r="CR371" s="29"/>
      <c r="CS371" s="29"/>
      <c r="CT371" s="29"/>
      <c r="CU371" s="29"/>
      <c r="CV371" s="29"/>
      <c r="CW371" s="29"/>
      <c r="CX371" s="29"/>
      <c r="CY371" s="29"/>
      <c r="CZ371" s="29"/>
      <c r="DA371" s="29"/>
    </row>
    <row r="372" spans="6:105">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c r="AD372" s="29"/>
      <c r="AE372" s="29"/>
      <c r="AF372" s="29"/>
      <c r="AG372" s="29"/>
      <c r="AH372" s="29"/>
      <c r="AI372" s="29"/>
      <c r="AJ372" s="29"/>
      <c r="AK372" s="29"/>
      <c r="AL372" s="29"/>
      <c r="AM372" s="29"/>
      <c r="AN372" s="29"/>
      <c r="AO372" s="29"/>
      <c r="AP372" s="29"/>
      <c r="AQ372" s="29"/>
      <c r="AR372" s="29"/>
      <c r="AS372" s="29"/>
      <c r="AT372" s="29"/>
      <c r="AU372" s="29"/>
      <c r="AV372" s="29"/>
      <c r="AW372" s="29"/>
      <c r="AX372" s="29"/>
      <c r="AY372" s="29"/>
      <c r="AZ372" s="29"/>
      <c r="BA372" s="29"/>
      <c r="BB372" s="29"/>
      <c r="BC372" s="29"/>
      <c r="BD372" s="29"/>
      <c r="BE372" s="29"/>
      <c r="BF372" s="29"/>
      <c r="BG372" s="29"/>
      <c r="BH372" s="29"/>
      <c r="BI372" s="29"/>
      <c r="BJ372" s="29"/>
      <c r="BK372" s="29"/>
      <c r="BL372" s="29"/>
      <c r="BM372" s="29"/>
      <c r="BN372" s="29"/>
      <c r="BO372" s="29"/>
      <c r="BP372" s="29"/>
      <c r="BQ372" s="29"/>
      <c r="BR372" s="29"/>
      <c r="BS372" s="29"/>
      <c r="BT372" s="29"/>
      <c r="BU372" s="29"/>
      <c r="BV372" s="29"/>
      <c r="BW372" s="29"/>
      <c r="BX372" s="29"/>
      <c r="BY372" s="29"/>
      <c r="BZ372" s="29"/>
      <c r="CA372" s="29"/>
      <c r="CB372" s="29"/>
      <c r="CC372" s="29"/>
      <c r="CD372" s="29"/>
      <c r="CE372" s="29"/>
      <c r="CF372" s="29"/>
      <c r="CG372" s="29"/>
      <c r="CH372" s="29"/>
      <c r="CI372" s="29"/>
      <c r="CJ372" s="29"/>
      <c r="CK372" s="29"/>
      <c r="CL372" s="29"/>
      <c r="CM372" s="29"/>
      <c r="CN372" s="29"/>
      <c r="CO372" s="29"/>
      <c r="CP372" s="29"/>
      <c r="CQ372" s="29"/>
      <c r="CR372" s="29"/>
      <c r="CS372" s="29"/>
      <c r="CT372" s="29"/>
      <c r="CU372" s="29"/>
      <c r="CV372" s="29"/>
      <c r="CW372" s="29"/>
      <c r="CX372" s="29"/>
      <c r="CY372" s="29"/>
      <c r="CZ372" s="29"/>
      <c r="DA372" s="29"/>
    </row>
    <row r="373" spans="6:105">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c r="AD373" s="29"/>
      <c r="AE373" s="29"/>
      <c r="AF373" s="29"/>
      <c r="AG373" s="29"/>
      <c r="AH373" s="29"/>
      <c r="AI373" s="29"/>
      <c r="AJ373" s="29"/>
      <c r="AK373" s="29"/>
      <c r="AL373" s="29"/>
      <c r="AM373" s="29"/>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row>
    <row r="374" spans="6:105">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c r="AD374" s="29"/>
      <c r="AE374" s="29"/>
      <c r="AF374" s="29"/>
      <c r="AG374" s="29"/>
      <c r="AH374" s="29"/>
      <c r="AI374" s="29"/>
      <c r="AJ374" s="29"/>
      <c r="AK374" s="29"/>
      <c r="AL374" s="29"/>
      <c r="AM374" s="29"/>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row>
    <row r="375" spans="6:105">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c r="AD375" s="29"/>
      <c r="AE375" s="29"/>
      <c r="AF375" s="29"/>
      <c r="AG375" s="29"/>
      <c r="AH375" s="29"/>
      <c r="AI375" s="29"/>
      <c r="AJ375" s="29"/>
      <c r="AK375" s="29"/>
      <c r="AL375" s="29"/>
      <c r="AM375" s="29"/>
      <c r="AN375" s="29"/>
      <c r="AO375" s="29"/>
      <c r="AP375" s="29"/>
      <c r="AQ375" s="29"/>
      <c r="AR375" s="29"/>
      <c r="AS375" s="29"/>
      <c r="AT375" s="29"/>
      <c r="AU375" s="29"/>
      <c r="AV375" s="29"/>
      <c r="AW375" s="29"/>
      <c r="AX375" s="29"/>
      <c r="AY375" s="29"/>
      <c r="AZ375" s="29"/>
      <c r="BA375" s="29"/>
      <c r="BB375" s="29"/>
      <c r="BC375" s="29"/>
      <c r="BD375" s="29"/>
      <c r="BE375" s="29"/>
      <c r="BF375" s="29"/>
      <c r="BG375" s="29"/>
      <c r="BH375" s="29"/>
      <c r="BI375" s="29"/>
      <c r="BJ375" s="29"/>
      <c r="BK375" s="29"/>
      <c r="BL375" s="29"/>
      <c r="BM375" s="29"/>
      <c r="BN375" s="29"/>
      <c r="BO375" s="29"/>
      <c r="BP375" s="29"/>
      <c r="BQ375" s="29"/>
      <c r="BR375" s="29"/>
      <c r="BS375" s="29"/>
      <c r="BT375" s="29"/>
      <c r="BU375" s="29"/>
      <c r="BV375" s="29"/>
      <c r="BW375" s="29"/>
      <c r="BX375" s="29"/>
      <c r="BY375" s="29"/>
      <c r="BZ375" s="29"/>
      <c r="CA375" s="29"/>
      <c r="CB375" s="29"/>
      <c r="CC375" s="29"/>
      <c r="CD375" s="29"/>
      <c r="CE375" s="29"/>
      <c r="CF375" s="29"/>
      <c r="CG375" s="29"/>
      <c r="CH375" s="29"/>
      <c r="CI375" s="29"/>
      <c r="CJ375" s="29"/>
      <c r="CK375" s="29"/>
      <c r="CL375" s="29"/>
      <c r="CM375" s="29"/>
      <c r="CN375" s="29"/>
      <c r="CO375" s="29"/>
      <c r="CP375" s="29"/>
      <c r="CQ375" s="29"/>
      <c r="CR375" s="29"/>
      <c r="CS375" s="29"/>
      <c r="CT375" s="29"/>
      <c r="CU375" s="29"/>
      <c r="CV375" s="29"/>
      <c r="CW375" s="29"/>
      <c r="CX375" s="29"/>
      <c r="CY375" s="29"/>
      <c r="CZ375" s="29"/>
      <c r="DA375" s="29"/>
    </row>
    <row r="376" spans="6:105">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c r="AD376" s="29"/>
      <c r="AE376" s="29"/>
      <c r="AF376" s="29"/>
      <c r="AG376" s="29"/>
      <c r="AH376" s="29"/>
      <c r="AI376" s="29"/>
      <c r="AJ376" s="29"/>
      <c r="AK376" s="29"/>
      <c r="AL376" s="29"/>
      <c r="AM376" s="29"/>
      <c r="AN376" s="29"/>
      <c r="AO376" s="29"/>
      <c r="AP376" s="29"/>
      <c r="AQ376" s="29"/>
      <c r="AR376" s="29"/>
      <c r="AS376" s="29"/>
      <c r="AT376" s="29"/>
      <c r="AU376" s="29"/>
      <c r="AV376" s="29"/>
      <c r="AW376" s="29"/>
      <c r="AX376" s="29"/>
      <c r="AY376" s="29"/>
      <c r="AZ376" s="29"/>
      <c r="BA376" s="29"/>
      <c r="BB376" s="29"/>
      <c r="BC376" s="29"/>
      <c r="BD376" s="29"/>
      <c r="BE376" s="29"/>
      <c r="BF376" s="29"/>
      <c r="BG376" s="29"/>
      <c r="BH376" s="29"/>
      <c r="BI376" s="29"/>
      <c r="BJ376" s="29"/>
      <c r="BK376" s="29"/>
      <c r="BL376" s="29"/>
      <c r="BM376" s="29"/>
      <c r="BN376" s="29"/>
      <c r="BO376" s="29"/>
      <c r="BP376" s="29"/>
      <c r="BQ376" s="29"/>
      <c r="BR376" s="29"/>
      <c r="BS376" s="29"/>
      <c r="BT376" s="29"/>
      <c r="BU376" s="29"/>
      <c r="BV376" s="29"/>
      <c r="BW376" s="29"/>
      <c r="BX376" s="29"/>
      <c r="BY376" s="29"/>
      <c r="BZ376" s="29"/>
      <c r="CA376" s="29"/>
      <c r="CB376" s="29"/>
      <c r="CC376" s="29"/>
      <c r="CD376" s="29"/>
      <c r="CE376" s="29"/>
      <c r="CF376" s="29"/>
      <c r="CG376" s="29"/>
      <c r="CH376" s="29"/>
      <c r="CI376" s="29"/>
      <c r="CJ376" s="29"/>
      <c r="CK376" s="29"/>
      <c r="CL376" s="29"/>
      <c r="CM376" s="29"/>
      <c r="CN376" s="29"/>
      <c r="CO376" s="29"/>
      <c r="CP376" s="29"/>
      <c r="CQ376" s="29"/>
      <c r="CR376" s="29"/>
      <c r="CS376" s="29"/>
      <c r="CT376" s="29"/>
      <c r="CU376" s="29"/>
      <c r="CV376" s="29"/>
      <c r="CW376" s="29"/>
      <c r="CX376" s="29"/>
      <c r="CY376" s="29"/>
      <c r="CZ376" s="29"/>
      <c r="DA376" s="29"/>
    </row>
    <row r="377" spans="6:105">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29"/>
      <c r="AK377" s="29"/>
      <c r="AL377" s="29"/>
      <c r="AM377" s="29"/>
      <c r="AN377" s="29"/>
      <c r="AO377" s="29"/>
      <c r="AP377" s="29"/>
      <c r="AQ377" s="29"/>
      <c r="AR377" s="29"/>
      <c r="AS377" s="29"/>
      <c r="AT377" s="29"/>
      <c r="AU377" s="29"/>
      <c r="AV377" s="29"/>
      <c r="AW377" s="29"/>
      <c r="AX377" s="29"/>
      <c r="AY377" s="29"/>
      <c r="AZ377" s="29"/>
      <c r="BA377" s="29"/>
      <c r="BB377" s="29"/>
      <c r="BC377" s="29"/>
      <c r="BD377" s="29"/>
      <c r="BE377" s="29"/>
      <c r="BF377" s="29"/>
      <c r="BG377" s="29"/>
      <c r="BH377" s="29"/>
      <c r="BI377" s="29"/>
      <c r="BJ377" s="29"/>
      <c r="BK377" s="29"/>
      <c r="BL377" s="29"/>
      <c r="BM377" s="29"/>
      <c r="BN377" s="29"/>
      <c r="BO377" s="29"/>
      <c r="BP377" s="29"/>
      <c r="BQ377" s="29"/>
      <c r="BR377" s="29"/>
      <c r="BS377" s="29"/>
      <c r="BT377" s="29"/>
      <c r="BU377" s="29"/>
      <c r="BV377" s="29"/>
      <c r="BW377" s="29"/>
      <c r="BX377" s="29"/>
      <c r="BY377" s="29"/>
      <c r="BZ377" s="29"/>
      <c r="CA377" s="29"/>
      <c r="CB377" s="29"/>
      <c r="CC377" s="29"/>
      <c r="CD377" s="29"/>
      <c r="CE377" s="29"/>
      <c r="CF377" s="29"/>
      <c r="CG377" s="29"/>
      <c r="CH377" s="29"/>
      <c r="CI377" s="29"/>
      <c r="CJ377" s="29"/>
      <c r="CK377" s="29"/>
      <c r="CL377" s="29"/>
      <c r="CM377" s="29"/>
      <c r="CN377" s="29"/>
      <c r="CO377" s="29"/>
      <c r="CP377" s="29"/>
      <c r="CQ377" s="29"/>
      <c r="CR377" s="29"/>
      <c r="CS377" s="29"/>
      <c r="CT377" s="29"/>
      <c r="CU377" s="29"/>
      <c r="CV377" s="29"/>
      <c r="CW377" s="29"/>
      <c r="CX377" s="29"/>
      <c r="CY377" s="29"/>
      <c r="CZ377" s="29"/>
      <c r="DA377" s="29"/>
    </row>
    <row r="378" spans="6:105">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c r="AD378" s="29"/>
      <c r="AE378" s="29"/>
      <c r="AF378" s="29"/>
      <c r="AG378" s="29"/>
      <c r="AH378" s="29"/>
      <c r="AI378" s="29"/>
      <c r="AJ378" s="29"/>
      <c r="AK378" s="29"/>
      <c r="AL378" s="29"/>
      <c r="AM378" s="29"/>
      <c r="AN378" s="29"/>
      <c r="AO378" s="29"/>
      <c r="AP378" s="29"/>
      <c r="AQ378" s="29"/>
      <c r="AR378" s="29"/>
      <c r="AS378" s="29"/>
      <c r="AT378" s="29"/>
      <c r="AU378" s="29"/>
      <c r="AV378" s="29"/>
      <c r="AW378" s="29"/>
      <c r="AX378" s="29"/>
      <c r="AY378" s="29"/>
      <c r="AZ378" s="29"/>
      <c r="BA378" s="29"/>
      <c r="BB378" s="29"/>
      <c r="BC378" s="29"/>
      <c r="BD378" s="29"/>
      <c r="BE378" s="29"/>
      <c r="BF378" s="29"/>
      <c r="BG378" s="29"/>
      <c r="BH378" s="29"/>
      <c r="BI378" s="29"/>
      <c r="BJ378" s="29"/>
      <c r="BK378" s="29"/>
      <c r="BL378" s="29"/>
      <c r="BM378" s="29"/>
      <c r="BN378" s="29"/>
      <c r="BO378" s="29"/>
      <c r="BP378" s="29"/>
      <c r="BQ378" s="29"/>
      <c r="BR378" s="29"/>
      <c r="BS378" s="29"/>
      <c r="BT378" s="29"/>
      <c r="BU378" s="29"/>
      <c r="BV378" s="29"/>
      <c r="BW378" s="29"/>
      <c r="BX378" s="29"/>
      <c r="BY378" s="29"/>
      <c r="BZ378" s="29"/>
      <c r="CA378" s="29"/>
      <c r="CB378" s="29"/>
      <c r="CC378" s="29"/>
      <c r="CD378" s="29"/>
      <c r="CE378" s="29"/>
      <c r="CF378" s="29"/>
      <c r="CG378" s="29"/>
      <c r="CH378" s="29"/>
      <c r="CI378" s="29"/>
      <c r="CJ378" s="29"/>
      <c r="CK378" s="29"/>
      <c r="CL378" s="29"/>
      <c r="CM378" s="29"/>
      <c r="CN378" s="29"/>
      <c r="CO378" s="29"/>
      <c r="CP378" s="29"/>
      <c r="CQ378" s="29"/>
      <c r="CR378" s="29"/>
      <c r="CS378" s="29"/>
      <c r="CT378" s="29"/>
      <c r="CU378" s="29"/>
      <c r="CV378" s="29"/>
      <c r="CW378" s="29"/>
      <c r="CX378" s="29"/>
      <c r="CY378" s="29"/>
      <c r="CZ378" s="29"/>
      <c r="DA378" s="29"/>
    </row>
    <row r="379" spans="6:105">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c r="AD379" s="29"/>
      <c r="AE379" s="29"/>
      <c r="AF379" s="29"/>
      <c r="AG379" s="29"/>
      <c r="AH379" s="29"/>
      <c r="AI379" s="29"/>
      <c r="AJ379" s="29"/>
      <c r="AK379" s="29"/>
      <c r="AL379" s="29"/>
      <c r="AM379" s="29"/>
      <c r="AN379" s="29"/>
      <c r="AO379" s="29"/>
      <c r="AP379" s="29"/>
      <c r="AQ379" s="29"/>
      <c r="AR379" s="29"/>
      <c r="AS379" s="29"/>
      <c r="AT379" s="29"/>
      <c r="AU379" s="29"/>
      <c r="AV379" s="29"/>
      <c r="AW379" s="29"/>
      <c r="AX379" s="29"/>
      <c r="AY379" s="29"/>
      <c r="AZ379" s="29"/>
      <c r="BA379" s="29"/>
      <c r="BB379" s="29"/>
      <c r="BC379" s="29"/>
      <c r="BD379" s="29"/>
      <c r="BE379" s="29"/>
      <c r="BF379" s="29"/>
      <c r="BG379" s="29"/>
      <c r="BH379" s="29"/>
      <c r="BI379" s="29"/>
      <c r="BJ379" s="29"/>
      <c r="BK379" s="29"/>
      <c r="BL379" s="29"/>
      <c r="BM379" s="29"/>
      <c r="BN379" s="29"/>
      <c r="BO379" s="29"/>
      <c r="BP379" s="29"/>
      <c r="BQ379" s="29"/>
      <c r="BR379" s="29"/>
      <c r="BS379" s="29"/>
      <c r="BT379" s="29"/>
      <c r="BU379" s="29"/>
      <c r="BV379" s="29"/>
      <c r="BW379" s="29"/>
      <c r="BX379" s="29"/>
      <c r="BY379" s="29"/>
      <c r="BZ379" s="29"/>
      <c r="CA379" s="29"/>
      <c r="CB379" s="29"/>
      <c r="CC379" s="29"/>
      <c r="CD379" s="29"/>
      <c r="CE379" s="29"/>
      <c r="CF379" s="29"/>
      <c r="CG379" s="29"/>
      <c r="CH379" s="29"/>
      <c r="CI379" s="29"/>
      <c r="CJ379" s="29"/>
      <c r="CK379" s="29"/>
      <c r="CL379" s="29"/>
      <c r="CM379" s="29"/>
      <c r="CN379" s="29"/>
      <c r="CO379" s="29"/>
      <c r="CP379" s="29"/>
      <c r="CQ379" s="29"/>
      <c r="CR379" s="29"/>
      <c r="CS379" s="29"/>
      <c r="CT379" s="29"/>
      <c r="CU379" s="29"/>
      <c r="CV379" s="29"/>
      <c r="CW379" s="29"/>
      <c r="CX379" s="29"/>
      <c r="CY379" s="29"/>
      <c r="CZ379" s="29"/>
      <c r="DA379" s="29"/>
    </row>
    <row r="380" spans="6:105">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c r="AD380" s="29"/>
      <c r="AE380" s="29"/>
      <c r="AF380" s="29"/>
      <c r="AG380" s="29"/>
      <c r="AH380" s="29"/>
      <c r="AI380" s="29"/>
      <c r="AJ380" s="29"/>
      <c r="AK380" s="29"/>
      <c r="AL380" s="29"/>
      <c r="AM380" s="29"/>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row>
    <row r="381" spans="6:105">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c r="AD381" s="29"/>
      <c r="AE381" s="29"/>
      <c r="AF381" s="29"/>
      <c r="AG381" s="29"/>
      <c r="AH381" s="29"/>
      <c r="AI381" s="29"/>
      <c r="AJ381" s="29"/>
      <c r="AK381" s="29"/>
      <c r="AL381" s="29"/>
      <c r="AM381" s="29"/>
      <c r="AN381" s="29"/>
      <c r="AO381" s="29"/>
      <c r="AP381" s="29"/>
      <c r="AQ381" s="29"/>
      <c r="AR381" s="29"/>
      <c r="AS381" s="29"/>
      <c r="AT381" s="29"/>
      <c r="AU381" s="29"/>
      <c r="AV381" s="29"/>
      <c r="AW381" s="29"/>
      <c r="AX381" s="29"/>
      <c r="AY381" s="29"/>
      <c r="AZ381" s="29"/>
      <c r="BA381" s="29"/>
      <c r="BB381" s="29"/>
      <c r="BC381" s="29"/>
      <c r="BD381" s="29"/>
      <c r="BE381" s="29"/>
      <c r="BF381" s="29"/>
      <c r="BG381" s="29"/>
      <c r="BH381" s="29"/>
      <c r="BI381" s="29"/>
      <c r="BJ381" s="29"/>
      <c r="BK381" s="29"/>
      <c r="BL381" s="29"/>
      <c r="BM381" s="29"/>
      <c r="BN381" s="29"/>
      <c r="BO381" s="29"/>
      <c r="BP381" s="29"/>
      <c r="BQ381" s="29"/>
      <c r="BR381" s="29"/>
      <c r="BS381" s="29"/>
      <c r="BT381" s="29"/>
      <c r="BU381" s="29"/>
      <c r="BV381" s="29"/>
      <c r="BW381" s="29"/>
      <c r="BX381" s="29"/>
      <c r="BY381" s="29"/>
      <c r="BZ381" s="29"/>
      <c r="CA381" s="29"/>
      <c r="CB381" s="29"/>
      <c r="CC381" s="29"/>
      <c r="CD381" s="29"/>
      <c r="CE381" s="29"/>
      <c r="CF381" s="29"/>
      <c r="CG381" s="29"/>
      <c r="CH381" s="29"/>
      <c r="CI381" s="29"/>
      <c r="CJ381" s="29"/>
      <c r="CK381" s="29"/>
      <c r="CL381" s="29"/>
      <c r="CM381" s="29"/>
      <c r="CN381" s="29"/>
      <c r="CO381" s="29"/>
      <c r="CP381" s="29"/>
      <c r="CQ381" s="29"/>
      <c r="CR381" s="29"/>
      <c r="CS381" s="29"/>
      <c r="CT381" s="29"/>
      <c r="CU381" s="29"/>
      <c r="CV381" s="29"/>
      <c r="CW381" s="29"/>
      <c r="CX381" s="29"/>
      <c r="CY381" s="29"/>
      <c r="CZ381" s="29"/>
      <c r="DA381" s="29"/>
    </row>
    <row r="382" spans="6:105">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c r="AD382" s="29"/>
      <c r="AE382" s="29"/>
      <c r="AF382" s="29"/>
      <c r="AG382" s="29"/>
      <c r="AH382" s="29"/>
      <c r="AI382" s="29"/>
      <c r="AJ382" s="29"/>
      <c r="AK382" s="29"/>
      <c r="AL382" s="29"/>
      <c r="AM382" s="29"/>
      <c r="AN382" s="29"/>
      <c r="AO382" s="29"/>
      <c r="AP382" s="29"/>
      <c r="AQ382" s="29"/>
      <c r="AR382" s="29"/>
      <c r="AS382" s="29"/>
      <c r="AT382" s="29"/>
      <c r="AU382" s="29"/>
      <c r="AV382" s="29"/>
      <c r="AW382" s="29"/>
      <c r="AX382" s="29"/>
      <c r="AY382" s="29"/>
      <c r="AZ382" s="29"/>
      <c r="BA382" s="29"/>
      <c r="BB382" s="29"/>
      <c r="BC382" s="29"/>
      <c r="BD382" s="29"/>
      <c r="BE382" s="29"/>
      <c r="BF382" s="29"/>
      <c r="BG382" s="29"/>
      <c r="BH382" s="29"/>
      <c r="BI382" s="29"/>
      <c r="BJ382" s="29"/>
      <c r="BK382" s="29"/>
      <c r="BL382" s="29"/>
      <c r="BM382" s="29"/>
      <c r="BN382" s="29"/>
      <c r="BO382" s="29"/>
      <c r="BP382" s="29"/>
      <c r="BQ382" s="29"/>
      <c r="BR382" s="29"/>
      <c r="BS382" s="29"/>
      <c r="BT382" s="29"/>
      <c r="BU382" s="29"/>
      <c r="BV382" s="29"/>
      <c r="BW382" s="29"/>
      <c r="BX382" s="29"/>
      <c r="BY382" s="29"/>
      <c r="BZ382" s="29"/>
      <c r="CA382" s="29"/>
      <c r="CB382" s="29"/>
      <c r="CC382" s="29"/>
      <c r="CD382" s="29"/>
      <c r="CE382" s="29"/>
      <c r="CF382" s="29"/>
      <c r="CG382" s="29"/>
      <c r="CH382" s="29"/>
      <c r="CI382" s="29"/>
      <c r="CJ382" s="29"/>
      <c r="CK382" s="29"/>
      <c r="CL382" s="29"/>
      <c r="CM382" s="29"/>
      <c r="CN382" s="29"/>
      <c r="CO382" s="29"/>
      <c r="CP382" s="29"/>
      <c r="CQ382" s="29"/>
      <c r="CR382" s="29"/>
      <c r="CS382" s="29"/>
      <c r="CT382" s="29"/>
      <c r="CU382" s="29"/>
      <c r="CV382" s="29"/>
      <c r="CW382" s="29"/>
      <c r="CX382" s="29"/>
      <c r="CY382" s="29"/>
      <c r="CZ382" s="29"/>
      <c r="DA382" s="29"/>
    </row>
    <row r="383" spans="6:105">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c r="AD383" s="29"/>
      <c r="AE383" s="29"/>
      <c r="AF383" s="29"/>
      <c r="AG383" s="29"/>
      <c r="AH383" s="29"/>
      <c r="AI383" s="29"/>
      <c r="AJ383" s="29"/>
      <c r="AK383" s="29"/>
      <c r="AL383" s="29"/>
      <c r="AM383" s="29"/>
      <c r="AN383" s="29"/>
      <c r="AO383" s="29"/>
      <c r="AP383" s="29"/>
      <c r="AQ383" s="29"/>
      <c r="AR383" s="29"/>
      <c r="AS383" s="29"/>
      <c r="AT383" s="29"/>
      <c r="AU383" s="29"/>
      <c r="AV383" s="29"/>
      <c r="AW383" s="29"/>
      <c r="AX383" s="29"/>
      <c r="AY383" s="29"/>
      <c r="AZ383" s="29"/>
      <c r="BA383" s="29"/>
      <c r="BB383" s="29"/>
      <c r="BC383" s="29"/>
      <c r="BD383" s="29"/>
      <c r="BE383" s="29"/>
      <c r="BF383" s="29"/>
      <c r="BG383" s="29"/>
      <c r="BH383" s="29"/>
      <c r="BI383" s="29"/>
      <c r="BJ383" s="29"/>
      <c r="BK383" s="29"/>
      <c r="BL383" s="29"/>
      <c r="BM383" s="29"/>
      <c r="BN383" s="29"/>
      <c r="BO383" s="29"/>
      <c r="BP383" s="29"/>
      <c r="BQ383" s="29"/>
      <c r="BR383" s="29"/>
      <c r="BS383" s="29"/>
      <c r="BT383" s="29"/>
      <c r="BU383" s="29"/>
      <c r="BV383" s="29"/>
      <c r="BW383" s="29"/>
      <c r="BX383" s="29"/>
      <c r="BY383" s="29"/>
      <c r="BZ383" s="29"/>
      <c r="CA383" s="29"/>
      <c r="CB383" s="29"/>
      <c r="CC383" s="29"/>
      <c r="CD383" s="29"/>
      <c r="CE383" s="29"/>
      <c r="CF383" s="29"/>
      <c r="CG383" s="29"/>
      <c r="CH383" s="29"/>
      <c r="CI383" s="29"/>
      <c r="CJ383" s="29"/>
      <c r="CK383" s="29"/>
      <c r="CL383" s="29"/>
      <c r="CM383" s="29"/>
      <c r="CN383" s="29"/>
      <c r="CO383" s="29"/>
      <c r="CP383" s="29"/>
      <c r="CQ383" s="29"/>
      <c r="CR383" s="29"/>
      <c r="CS383" s="29"/>
      <c r="CT383" s="29"/>
      <c r="CU383" s="29"/>
      <c r="CV383" s="29"/>
      <c r="CW383" s="29"/>
      <c r="CX383" s="29"/>
      <c r="CY383" s="29"/>
      <c r="CZ383" s="29"/>
      <c r="DA383" s="29"/>
    </row>
    <row r="384" spans="6:105">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c r="AD384" s="29"/>
      <c r="AE384" s="29"/>
      <c r="AF384" s="29"/>
      <c r="AG384" s="29"/>
      <c r="AH384" s="29"/>
      <c r="AI384" s="29"/>
      <c r="AJ384" s="29"/>
      <c r="AK384" s="29"/>
      <c r="AL384" s="29"/>
      <c r="AM384" s="29"/>
      <c r="AN384" s="29"/>
      <c r="AO384" s="29"/>
      <c r="AP384" s="29"/>
      <c r="AQ384" s="29"/>
      <c r="AR384" s="29"/>
      <c r="AS384" s="29"/>
      <c r="AT384" s="29"/>
      <c r="AU384" s="29"/>
      <c r="AV384" s="29"/>
      <c r="AW384" s="29"/>
      <c r="AX384" s="29"/>
      <c r="AY384" s="29"/>
      <c r="AZ384" s="29"/>
      <c r="BA384" s="29"/>
      <c r="BB384" s="29"/>
      <c r="BC384" s="29"/>
      <c r="BD384" s="29"/>
      <c r="BE384" s="29"/>
      <c r="BF384" s="29"/>
      <c r="BG384" s="29"/>
      <c r="BH384" s="29"/>
      <c r="BI384" s="29"/>
      <c r="BJ384" s="29"/>
      <c r="BK384" s="29"/>
      <c r="BL384" s="29"/>
      <c r="BM384" s="29"/>
      <c r="BN384" s="29"/>
      <c r="BO384" s="29"/>
      <c r="BP384" s="29"/>
      <c r="BQ384" s="29"/>
      <c r="BR384" s="29"/>
      <c r="BS384" s="29"/>
      <c r="BT384" s="29"/>
      <c r="BU384" s="29"/>
      <c r="BV384" s="29"/>
      <c r="BW384" s="29"/>
      <c r="BX384" s="29"/>
      <c r="BY384" s="29"/>
      <c r="BZ384" s="29"/>
      <c r="CA384" s="29"/>
      <c r="CB384" s="29"/>
      <c r="CC384" s="29"/>
      <c r="CD384" s="29"/>
      <c r="CE384" s="29"/>
      <c r="CF384" s="29"/>
      <c r="CG384" s="29"/>
      <c r="CH384" s="29"/>
      <c r="CI384" s="29"/>
      <c r="CJ384" s="29"/>
      <c r="CK384" s="29"/>
      <c r="CL384" s="29"/>
      <c r="CM384" s="29"/>
      <c r="CN384" s="29"/>
      <c r="CO384" s="29"/>
      <c r="CP384" s="29"/>
      <c r="CQ384" s="29"/>
      <c r="CR384" s="29"/>
      <c r="CS384" s="29"/>
      <c r="CT384" s="29"/>
      <c r="CU384" s="29"/>
      <c r="CV384" s="29"/>
      <c r="CW384" s="29"/>
      <c r="CX384" s="29"/>
      <c r="CY384" s="29"/>
      <c r="CZ384" s="29"/>
      <c r="DA384" s="29"/>
    </row>
    <row r="385" spans="6:105">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c r="AD385" s="29"/>
      <c r="AE385" s="29"/>
      <c r="AF385" s="29"/>
      <c r="AG385" s="29"/>
      <c r="AH385" s="29"/>
      <c r="AI385" s="29"/>
      <c r="AJ385" s="29"/>
      <c r="AK385" s="29"/>
      <c r="AL385" s="29"/>
      <c r="AM385" s="29"/>
      <c r="AN385" s="29"/>
      <c r="AO385" s="29"/>
      <c r="AP385" s="29"/>
      <c r="AQ385" s="29"/>
      <c r="AR385" s="29"/>
      <c r="AS385" s="29"/>
      <c r="AT385" s="29"/>
      <c r="AU385" s="29"/>
      <c r="AV385" s="29"/>
      <c r="AW385" s="29"/>
      <c r="AX385" s="29"/>
      <c r="AY385" s="29"/>
      <c r="AZ385" s="29"/>
      <c r="BA385" s="29"/>
      <c r="BB385" s="29"/>
      <c r="BC385" s="29"/>
      <c r="BD385" s="29"/>
      <c r="BE385" s="29"/>
      <c r="BF385" s="29"/>
      <c r="BG385" s="29"/>
      <c r="BH385" s="29"/>
      <c r="BI385" s="29"/>
      <c r="BJ385" s="29"/>
      <c r="BK385" s="29"/>
      <c r="BL385" s="29"/>
      <c r="BM385" s="29"/>
      <c r="BN385" s="29"/>
      <c r="BO385" s="29"/>
      <c r="BP385" s="29"/>
      <c r="BQ385" s="29"/>
      <c r="BR385" s="29"/>
      <c r="BS385" s="29"/>
      <c r="BT385" s="29"/>
      <c r="BU385" s="29"/>
      <c r="BV385" s="29"/>
      <c r="BW385" s="29"/>
      <c r="BX385" s="29"/>
      <c r="BY385" s="29"/>
      <c r="BZ385" s="29"/>
      <c r="CA385" s="29"/>
      <c r="CB385" s="29"/>
      <c r="CC385" s="29"/>
      <c r="CD385" s="29"/>
      <c r="CE385" s="29"/>
      <c r="CF385" s="29"/>
      <c r="CG385" s="29"/>
      <c r="CH385" s="29"/>
      <c r="CI385" s="29"/>
      <c r="CJ385" s="29"/>
      <c r="CK385" s="29"/>
      <c r="CL385" s="29"/>
      <c r="CM385" s="29"/>
      <c r="CN385" s="29"/>
      <c r="CO385" s="29"/>
      <c r="CP385" s="29"/>
      <c r="CQ385" s="29"/>
      <c r="CR385" s="29"/>
      <c r="CS385" s="29"/>
      <c r="CT385" s="29"/>
      <c r="CU385" s="29"/>
      <c r="CV385" s="29"/>
      <c r="CW385" s="29"/>
      <c r="CX385" s="29"/>
      <c r="CY385" s="29"/>
      <c r="CZ385" s="29"/>
      <c r="DA385" s="29"/>
    </row>
    <row r="386" spans="6:105">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c r="AD386" s="29"/>
      <c r="AE386" s="29"/>
      <c r="AF386" s="29"/>
      <c r="AG386" s="29"/>
      <c r="AH386" s="29"/>
      <c r="AI386" s="29"/>
      <c r="AJ386" s="29"/>
      <c r="AK386" s="29"/>
      <c r="AL386" s="29"/>
      <c r="AM386" s="29"/>
      <c r="AN386" s="29"/>
      <c r="AO386" s="29"/>
      <c r="AP386" s="29"/>
      <c r="AQ386" s="29"/>
      <c r="AR386" s="29"/>
      <c r="AS386" s="29"/>
      <c r="AT386" s="29"/>
      <c r="AU386" s="29"/>
      <c r="AV386" s="29"/>
      <c r="AW386" s="29"/>
      <c r="AX386" s="29"/>
      <c r="AY386" s="29"/>
      <c r="AZ386" s="29"/>
      <c r="BA386" s="29"/>
      <c r="BB386" s="29"/>
      <c r="BC386" s="29"/>
      <c r="BD386" s="29"/>
      <c r="BE386" s="29"/>
      <c r="BF386" s="29"/>
      <c r="BG386" s="29"/>
      <c r="BH386" s="29"/>
      <c r="BI386" s="29"/>
      <c r="BJ386" s="29"/>
      <c r="BK386" s="29"/>
      <c r="BL386" s="29"/>
      <c r="BM386" s="29"/>
      <c r="BN386" s="29"/>
      <c r="BO386" s="29"/>
      <c r="BP386" s="29"/>
      <c r="BQ386" s="29"/>
      <c r="BR386" s="29"/>
      <c r="BS386" s="29"/>
      <c r="BT386" s="29"/>
      <c r="BU386" s="29"/>
      <c r="BV386" s="29"/>
      <c r="BW386" s="29"/>
      <c r="BX386" s="29"/>
      <c r="BY386" s="29"/>
      <c r="BZ386" s="29"/>
      <c r="CA386" s="29"/>
      <c r="CB386" s="29"/>
      <c r="CC386" s="29"/>
      <c r="CD386" s="29"/>
      <c r="CE386" s="29"/>
      <c r="CF386" s="29"/>
      <c r="CG386" s="29"/>
      <c r="CH386" s="29"/>
      <c r="CI386" s="29"/>
      <c r="CJ386" s="29"/>
      <c r="CK386" s="29"/>
      <c r="CL386" s="29"/>
      <c r="CM386" s="29"/>
      <c r="CN386" s="29"/>
      <c r="CO386" s="29"/>
      <c r="CP386" s="29"/>
      <c r="CQ386" s="29"/>
      <c r="CR386" s="29"/>
      <c r="CS386" s="29"/>
      <c r="CT386" s="29"/>
      <c r="CU386" s="29"/>
      <c r="CV386" s="29"/>
      <c r="CW386" s="29"/>
      <c r="CX386" s="29"/>
      <c r="CY386" s="29"/>
      <c r="CZ386" s="29"/>
      <c r="DA386" s="29"/>
    </row>
    <row r="387" spans="6:105">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c r="AD387" s="29"/>
      <c r="AE387" s="29"/>
      <c r="AF387" s="29"/>
      <c r="AG387" s="29"/>
      <c r="AH387" s="29"/>
      <c r="AI387" s="29"/>
      <c r="AJ387" s="29"/>
      <c r="AK387" s="29"/>
      <c r="AL387" s="29"/>
      <c r="AM387" s="29"/>
      <c r="AN387" s="29"/>
      <c r="AO387" s="29"/>
      <c r="AP387" s="29"/>
      <c r="AQ387" s="29"/>
      <c r="AR387" s="29"/>
      <c r="AS387" s="29"/>
      <c r="AT387" s="29"/>
      <c r="AU387" s="29"/>
      <c r="AV387" s="29"/>
      <c r="AW387" s="29"/>
      <c r="AX387" s="29"/>
      <c r="AY387" s="29"/>
      <c r="AZ387" s="29"/>
      <c r="BA387" s="29"/>
      <c r="BB387" s="29"/>
      <c r="BC387" s="29"/>
      <c r="BD387" s="29"/>
      <c r="BE387" s="29"/>
      <c r="BF387" s="29"/>
      <c r="BG387" s="29"/>
      <c r="BH387" s="29"/>
      <c r="BI387" s="29"/>
      <c r="BJ387" s="29"/>
      <c r="BK387" s="29"/>
      <c r="BL387" s="29"/>
      <c r="BM387" s="29"/>
      <c r="BN387" s="29"/>
      <c r="BO387" s="29"/>
      <c r="BP387" s="29"/>
      <c r="BQ387" s="29"/>
      <c r="BR387" s="29"/>
      <c r="BS387" s="29"/>
      <c r="BT387" s="29"/>
      <c r="BU387" s="29"/>
      <c r="BV387" s="29"/>
      <c r="BW387" s="29"/>
      <c r="BX387" s="29"/>
      <c r="BY387" s="29"/>
      <c r="BZ387" s="29"/>
      <c r="CA387" s="29"/>
      <c r="CB387" s="29"/>
      <c r="CC387" s="29"/>
      <c r="CD387" s="29"/>
      <c r="CE387" s="29"/>
      <c r="CF387" s="29"/>
      <c r="CG387" s="29"/>
      <c r="CH387" s="29"/>
      <c r="CI387" s="29"/>
      <c r="CJ387" s="29"/>
      <c r="CK387" s="29"/>
      <c r="CL387" s="29"/>
      <c r="CM387" s="29"/>
      <c r="CN387" s="29"/>
      <c r="CO387" s="29"/>
      <c r="CP387" s="29"/>
      <c r="CQ387" s="29"/>
      <c r="CR387" s="29"/>
      <c r="CS387" s="29"/>
      <c r="CT387" s="29"/>
      <c r="CU387" s="29"/>
      <c r="CV387" s="29"/>
      <c r="CW387" s="29"/>
      <c r="CX387" s="29"/>
      <c r="CY387" s="29"/>
      <c r="CZ387" s="29"/>
      <c r="DA387" s="29"/>
    </row>
    <row r="388" spans="6:105">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c r="AD388" s="29"/>
      <c r="AE388" s="29"/>
      <c r="AF388" s="29"/>
      <c r="AG388" s="29"/>
      <c r="AH388" s="29"/>
      <c r="AI388" s="29"/>
      <c r="AJ388" s="29"/>
      <c r="AK388" s="29"/>
      <c r="AL388" s="29"/>
      <c r="AM388" s="29"/>
      <c r="AN388" s="29"/>
      <c r="AO388" s="29"/>
      <c r="AP388" s="29"/>
      <c r="AQ388" s="29"/>
      <c r="AR388" s="29"/>
      <c r="AS388" s="29"/>
      <c r="AT388" s="29"/>
      <c r="AU388" s="29"/>
      <c r="AV388" s="29"/>
      <c r="AW388" s="29"/>
      <c r="AX388" s="29"/>
      <c r="AY388" s="29"/>
      <c r="AZ388" s="29"/>
      <c r="BA388" s="29"/>
      <c r="BB388" s="29"/>
      <c r="BC388" s="29"/>
      <c r="BD388" s="29"/>
      <c r="BE388" s="29"/>
      <c r="BF388" s="29"/>
      <c r="BG388" s="29"/>
      <c r="BH388" s="29"/>
      <c r="BI388" s="29"/>
      <c r="BJ388" s="29"/>
      <c r="BK388" s="29"/>
      <c r="BL388" s="29"/>
      <c r="BM388" s="29"/>
      <c r="BN388" s="29"/>
      <c r="BO388" s="29"/>
      <c r="BP388" s="29"/>
      <c r="BQ388" s="29"/>
      <c r="BR388" s="29"/>
      <c r="BS388" s="29"/>
      <c r="BT388" s="29"/>
      <c r="BU388" s="29"/>
      <c r="BV388" s="29"/>
      <c r="BW388" s="29"/>
      <c r="BX388" s="29"/>
      <c r="BY388" s="29"/>
      <c r="BZ388" s="29"/>
      <c r="CA388" s="29"/>
      <c r="CB388" s="29"/>
      <c r="CC388" s="29"/>
      <c r="CD388" s="29"/>
      <c r="CE388" s="29"/>
      <c r="CF388" s="29"/>
      <c r="CG388" s="29"/>
      <c r="CH388" s="29"/>
      <c r="CI388" s="29"/>
      <c r="CJ388" s="29"/>
      <c r="CK388" s="29"/>
      <c r="CL388" s="29"/>
      <c r="CM388" s="29"/>
      <c r="CN388" s="29"/>
      <c r="CO388" s="29"/>
      <c r="CP388" s="29"/>
      <c r="CQ388" s="29"/>
      <c r="CR388" s="29"/>
      <c r="CS388" s="29"/>
      <c r="CT388" s="29"/>
      <c r="CU388" s="29"/>
      <c r="CV388" s="29"/>
      <c r="CW388" s="29"/>
      <c r="CX388" s="29"/>
      <c r="CY388" s="29"/>
      <c r="CZ388" s="29"/>
      <c r="DA388" s="29"/>
    </row>
    <row r="389" spans="6:105">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c r="AD389" s="29"/>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29"/>
      <c r="BE389" s="29"/>
      <c r="BF389" s="29"/>
      <c r="BG389" s="29"/>
      <c r="BH389" s="29"/>
      <c r="BI389" s="29"/>
      <c r="BJ389" s="29"/>
      <c r="BK389" s="29"/>
      <c r="BL389" s="29"/>
      <c r="BM389" s="29"/>
      <c r="BN389" s="29"/>
      <c r="BO389" s="29"/>
      <c r="BP389" s="29"/>
      <c r="BQ389" s="29"/>
      <c r="BR389" s="29"/>
      <c r="BS389" s="29"/>
      <c r="BT389" s="29"/>
      <c r="BU389" s="29"/>
      <c r="BV389" s="29"/>
      <c r="BW389" s="29"/>
      <c r="BX389" s="29"/>
      <c r="BY389" s="29"/>
      <c r="BZ389" s="29"/>
      <c r="CA389" s="29"/>
      <c r="CB389" s="29"/>
      <c r="CC389" s="29"/>
      <c r="CD389" s="29"/>
      <c r="CE389" s="29"/>
      <c r="CF389" s="29"/>
      <c r="CG389" s="29"/>
      <c r="CH389" s="29"/>
      <c r="CI389" s="29"/>
      <c r="CJ389" s="29"/>
      <c r="CK389" s="29"/>
      <c r="CL389" s="29"/>
      <c r="CM389" s="29"/>
      <c r="CN389" s="29"/>
      <c r="CO389" s="29"/>
      <c r="CP389" s="29"/>
      <c r="CQ389" s="29"/>
      <c r="CR389" s="29"/>
      <c r="CS389" s="29"/>
      <c r="CT389" s="29"/>
      <c r="CU389" s="29"/>
      <c r="CV389" s="29"/>
      <c r="CW389" s="29"/>
      <c r="CX389" s="29"/>
      <c r="CY389" s="29"/>
      <c r="CZ389" s="29"/>
      <c r="DA389" s="29"/>
    </row>
    <row r="390" spans="6:105">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c r="AD390" s="29"/>
      <c r="AE390" s="29"/>
      <c r="AF390" s="29"/>
      <c r="AG390" s="29"/>
      <c r="AH390" s="29"/>
      <c r="AI390" s="29"/>
      <c r="AJ390" s="29"/>
      <c r="AK390" s="29"/>
      <c r="AL390" s="29"/>
      <c r="AM390" s="29"/>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c r="CA390" s="29"/>
      <c r="CB390" s="29"/>
      <c r="CC390" s="29"/>
      <c r="CD390" s="29"/>
      <c r="CE390" s="29"/>
      <c r="CF390" s="29"/>
      <c r="CG390" s="29"/>
      <c r="CH390" s="29"/>
      <c r="CI390" s="29"/>
      <c r="CJ390" s="29"/>
      <c r="CK390" s="29"/>
      <c r="CL390" s="29"/>
      <c r="CM390" s="29"/>
      <c r="CN390" s="29"/>
      <c r="CO390" s="29"/>
      <c r="CP390" s="29"/>
      <c r="CQ390" s="29"/>
      <c r="CR390" s="29"/>
      <c r="CS390" s="29"/>
      <c r="CT390" s="29"/>
      <c r="CU390" s="29"/>
      <c r="CV390" s="29"/>
      <c r="CW390" s="29"/>
      <c r="CX390" s="29"/>
      <c r="CY390" s="29"/>
      <c r="CZ390" s="29"/>
      <c r="DA390" s="29"/>
    </row>
    <row r="391" spans="6:105">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c r="AJ391" s="29"/>
      <c r="AK391" s="29"/>
      <c r="AL391" s="29"/>
      <c r="AM391" s="29"/>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c r="CA391" s="29"/>
      <c r="CB391" s="29"/>
      <c r="CC391" s="29"/>
      <c r="CD391" s="29"/>
      <c r="CE391" s="29"/>
      <c r="CF391" s="29"/>
      <c r="CG391" s="29"/>
      <c r="CH391" s="29"/>
      <c r="CI391" s="29"/>
      <c r="CJ391" s="29"/>
      <c r="CK391" s="29"/>
      <c r="CL391" s="29"/>
      <c r="CM391" s="29"/>
      <c r="CN391" s="29"/>
      <c r="CO391" s="29"/>
      <c r="CP391" s="29"/>
      <c r="CQ391" s="29"/>
      <c r="CR391" s="29"/>
      <c r="CS391" s="29"/>
      <c r="CT391" s="29"/>
      <c r="CU391" s="29"/>
      <c r="CV391" s="29"/>
      <c r="CW391" s="29"/>
      <c r="CX391" s="29"/>
      <c r="CY391" s="29"/>
      <c r="CZ391" s="29"/>
      <c r="DA391" s="29"/>
    </row>
    <row r="392" spans="6:105">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AJ392" s="29"/>
      <c r="AK392" s="29"/>
      <c r="AL392" s="29"/>
      <c r="AM392" s="29"/>
      <c r="AN392" s="29"/>
      <c r="AO392" s="29"/>
      <c r="AP392" s="29"/>
      <c r="AQ392" s="29"/>
      <c r="AR392" s="29"/>
      <c r="AS392" s="29"/>
      <c r="AT392" s="29"/>
      <c r="AU392" s="29"/>
      <c r="AV392" s="29"/>
      <c r="AW392" s="29"/>
      <c r="AX392" s="29"/>
      <c r="AY392" s="29"/>
      <c r="AZ392" s="29"/>
      <c r="BA392" s="29"/>
      <c r="BB392" s="29"/>
      <c r="BC392" s="29"/>
      <c r="BD392" s="29"/>
      <c r="BE392" s="29"/>
      <c r="BF392" s="29"/>
      <c r="BG392" s="29"/>
      <c r="BH392" s="29"/>
      <c r="BI392" s="29"/>
      <c r="BJ392" s="29"/>
      <c r="BK392" s="29"/>
      <c r="BL392" s="29"/>
      <c r="BM392" s="29"/>
      <c r="BN392" s="29"/>
      <c r="BO392" s="29"/>
      <c r="BP392" s="29"/>
      <c r="BQ392" s="29"/>
      <c r="BR392" s="29"/>
      <c r="BS392" s="29"/>
      <c r="BT392" s="29"/>
      <c r="BU392" s="29"/>
      <c r="BV392" s="29"/>
      <c r="BW392" s="29"/>
      <c r="BX392" s="29"/>
      <c r="BY392" s="29"/>
      <c r="BZ392" s="29"/>
      <c r="CA392" s="29"/>
      <c r="CB392" s="29"/>
      <c r="CC392" s="29"/>
      <c r="CD392" s="29"/>
      <c r="CE392" s="29"/>
      <c r="CF392" s="29"/>
      <c r="CG392" s="29"/>
      <c r="CH392" s="29"/>
      <c r="CI392" s="29"/>
      <c r="CJ392" s="29"/>
      <c r="CK392" s="29"/>
      <c r="CL392" s="29"/>
      <c r="CM392" s="29"/>
      <c r="CN392" s="29"/>
      <c r="CO392" s="29"/>
      <c r="CP392" s="29"/>
      <c r="CQ392" s="29"/>
      <c r="CR392" s="29"/>
      <c r="CS392" s="29"/>
      <c r="CT392" s="29"/>
      <c r="CU392" s="29"/>
      <c r="CV392" s="29"/>
      <c r="CW392" s="29"/>
      <c r="CX392" s="29"/>
      <c r="CY392" s="29"/>
      <c r="CZ392" s="29"/>
      <c r="DA392" s="29"/>
    </row>
    <row r="393" spans="6:105">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AJ393" s="29"/>
      <c r="AK393" s="29"/>
      <c r="AL393" s="29"/>
      <c r="AM393" s="29"/>
      <c r="AN393" s="29"/>
      <c r="AO393" s="29"/>
      <c r="AP393" s="29"/>
      <c r="AQ393" s="29"/>
      <c r="AR393" s="29"/>
      <c r="AS393" s="29"/>
      <c r="AT393" s="29"/>
      <c r="AU393" s="29"/>
      <c r="AV393" s="29"/>
      <c r="AW393" s="29"/>
      <c r="AX393" s="29"/>
      <c r="AY393" s="29"/>
      <c r="AZ393" s="29"/>
      <c r="BA393" s="29"/>
      <c r="BB393" s="29"/>
      <c r="BC393" s="29"/>
      <c r="BD393" s="29"/>
      <c r="BE393" s="29"/>
      <c r="BF393" s="29"/>
      <c r="BG393" s="29"/>
      <c r="BH393" s="29"/>
      <c r="BI393" s="29"/>
      <c r="BJ393" s="29"/>
      <c r="BK393" s="29"/>
      <c r="BL393" s="29"/>
      <c r="BM393" s="29"/>
      <c r="BN393" s="29"/>
      <c r="BO393" s="29"/>
      <c r="BP393" s="29"/>
      <c r="BQ393" s="29"/>
      <c r="BR393" s="29"/>
      <c r="BS393" s="29"/>
      <c r="BT393" s="29"/>
      <c r="BU393" s="29"/>
      <c r="BV393" s="29"/>
      <c r="BW393" s="29"/>
      <c r="BX393" s="29"/>
      <c r="BY393" s="29"/>
      <c r="BZ393" s="29"/>
      <c r="CA393" s="29"/>
      <c r="CB393" s="29"/>
      <c r="CC393" s="29"/>
      <c r="CD393" s="29"/>
      <c r="CE393" s="29"/>
      <c r="CF393" s="29"/>
      <c r="CG393" s="29"/>
      <c r="CH393" s="29"/>
      <c r="CI393" s="29"/>
      <c r="CJ393" s="29"/>
      <c r="CK393" s="29"/>
      <c r="CL393" s="29"/>
      <c r="CM393" s="29"/>
      <c r="CN393" s="29"/>
      <c r="CO393" s="29"/>
      <c r="CP393" s="29"/>
      <c r="CQ393" s="29"/>
      <c r="CR393" s="29"/>
      <c r="CS393" s="29"/>
      <c r="CT393" s="29"/>
      <c r="CU393" s="29"/>
      <c r="CV393" s="29"/>
      <c r="CW393" s="29"/>
      <c r="CX393" s="29"/>
      <c r="CY393" s="29"/>
      <c r="CZ393" s="29"/>
      <c r="DA393" s="29"/>
    </row>
    <row r="394" spans="6:105">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c r="AJ394" s="29"/>
      <c r="AK394" s="29"/>
      <c r="AL394" s="29"/>
      <c r="AM394" s="29"/>
      <c r="AN394" s="29"/>
      <c r="AO394" s="29"/>
      <c r="AP394" s="29"/>
      <c r="AQ394" s="29"/>
      <c r="AR394" s="29"/>
      <c r="AS394" s="29"/>
      <c r="AT394" s="29"/>
      <c r="AU394" s="29"/>
      <c r="AV394" s="29"/>
      <c r="AW394" s="29"/>
      <c r="AX394" s="29"/>
      <c r="AY394" s="29"/>
      <c r="AZ394" s="29"/>
      <c r="BA394" s="29"/>
      <c r="BB394" s="29"/>
      <c r="BC394" s="29"/>
      <c r="BD394" s="29"/>
      <c r="BE394" s="29"/>
      <c r="BF394" s="29"/>
      <c r="BG394" s="29"/>
      <c r="BH394" s="29"/>
      <c r="BI394" s="29"/>
      <c r="BJ394" s="29"/>
      <c r="BK394" s="29"/>
      <c r="BL394" s="29"/>
      <c r="BM394" s="29"/>
      <c r="BN394" s="29"/>
      <c r="BO394" s="29"/>
      <c r="BP394" s="29"/>
      <c r="BQ394" s="29"/>
      <c r="BR394" s="29"/>
      <c r="BS394" s="29"/>
      <c r="BT394" s="29"/>
      <c r="BU394" s="29"/>
      <c r="BV394" s="29"/>
      <c r="BW394" s="29"/>
      <c r="BX394" s="29"/>
      <c r="BY394" s="29"/>
      <c r="BZ394" s="29"/>
      <c r="CA394" s="29"/>
      <c r="CB394" s="29"/>
      <c r="CC394" s="29"/>
      <c r="CD394" s="29"/>
      <c r="CE394" s="29"/>
      <c r="CF394" s="29"/>
      <c r="CG394" s="29"/>
      <c r="CH394" s="29"/>
      <c r="CI394" s="29"/>
      <c r="CJ394" s="29"/>
      <c r="CK394" s="29"/>
      <c r="CL394" s="29"/>
      <c r="CM394" s="29"/>
      <c r="CN394" s="29"/>
      <c r="CO394" s="29"/>
      <c r="CP394" s="29"/>
      <c r="CQ394" s="29"/>
      <c r="CR394" s="29"/>
      <c r="CS394" s="29"/>
      <c r="CT394" s="29"/>
      <c r="CU394" s="29"/>
      <c r="CV394" s="29"/>
      <c r="CW394" s="29"/>
      <c r="CX394" s="29"/>
      <c r="CY394" s="29"/>
      <c r="CZ394" s="29"/>
      <c r="DA394" s="29"/>
    </row>
    <row r="395" spans="6:105">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c r="AJ395" s="29"/>
      <c r="AK395" s="29"/>
      <c r="AL395" s="29"/>
      <c r="AM395" s="29"/>
      <c r="AN395" s="29"/>
      <c r="AO395" s="29"/>
      <c r="AP395" s="29"/>
      <c r="AQ395" s="29"/>
      <c r="AR395" s="29"/>
      <c r="AS395" s="29"/>
      <c r="AT395" s="29"/>
      <c r="AU395" s="29"/>
      <c r="AV395" s="29"/>
      <c r="AW395" s="29"/>
      <c r="AX395" s="29"/>
      <c r="AY395" s="29"/>
      <c r="AZ395" s="29"/>
      <c r="BA395" s="29"/>
      <c r="BB395" s="29"/>
      <c r="BC395" s="29"/>
      <c r="BD395" s="29"/>
      <c r="BE395" s="29"/>
      <c r="BF395" s="29"/>
      <c r="BG395" s="29"/>
      <c r="BH395" s="29"/>
      <c r="BI395" s="29"/>
      <c r="BJ395" s="29"/>
      <c r="BK395" s="29"/>
      <c r="BL395" s="29"/>
      <c r="BM395" s="29"/>
      <c r="BN395" s="29"/>
      <c r="BO395" s="29"/>
      <c r="BP395" s="29"/>
      <c r="BQ395" s="29"/>
      <c r="BR395" s="29"/>
      <c r="BS395" s="29"/>
      <c r="BT395" s="29"/>
      <c r="BU395" s="29"/>
      <c r="BV395" s="29"/>
      <c r="BW395" s="29"/>
      <c r="BX395" s="29"/>
      <c r="BY395" s="29"/>
      <c r="BZ395" s="29"/>
      <c r="CA395" s="29"/>
      <c r="CB395" s="29"/>
      <c r="CC395" s="29"/>
      <c r="CD395" s="29"/>
      <c r="CE395" s="29"/>
      <c r="CF395" s="29"/>
      <c r="CG395" s="29"/>
      <c r="CH395" s="29"/>
      <c r="CI395" s="29"/>
      <c r="CJ395" s="29"/>
      <c r="CK395" s="29"/>
      <c r="CL395" s="29"/>
      <c r="CM395" s="29"/>
      <c r="CN395" s="29"/>
      <c r="CO395" s="29"/>
      <c r="CP395" s="29"/>
      <c r="CQ395" s="29"/>
      <c r="CR395" s="29"/>
      <c r="CS395" s="29"/>
      <c r="CT395" s="29"/>
      <c r="CU395" s="29"/>
      <c r="CV395" s="29"/>
      <c r="CW395" s="29"/>
      <c r="CX395" s="29"/>
      <c r="CY395" s="29"/>
      <c r="CZ395" s="29"/>
      <c r="DA395" s="29"/>
    </row>
    <row r="396" spans="6:105">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c r="AD396" s="29"/>
      <c r="AE396" s="29"/>
      <c r="AF396" s="29"/>
      <c r="AG396" s="29"/>
      <c r="AH396" s="29"/>
      <c r="AI396" s="29"/>
      <c r="AJ396" s="29"/>
      <c r="AK396" s="29"/>
      <c r="AL396" s="29"/>
      <c r="AM396" s="29"/>
      <c r="AN396" s="29"/>
      <c r="AO396" s="29"/>
      <c r="AP396" s="29"/>
      <c r="AQ396" s="29"/>
      <c r="AR396" s="29"/>
      <c r="AS396" s="29"/>
      <c r="AT396" s="29"/>
      <c r="AU396" s="29"/>
      <c r="AV396" s="29"/>
      <c r="AW396" s="29"/>
      <c r="AX396" s="29"/>
      <c r="AY396" s="29"/>
      <c r="AZ396" s="29"/>
      <c r="BA396" s="29"/>
      <c r="BB396" s="29"/>
      <c r="BC396" s="29"/>
      <c r="BD396" s="29"/>
      <c r="BE396" s="29"/>
      <c r="BF396" s="29"/>
      <c r="BG396" s="29"/>
      <c r="BH396" s="29"/>
      <c r="BI396" s="29"/>
      <c r="BJ396" s="29"/>
      <c r="BK396" s="29"/>
      <c r="BL396" s="29"/>
      <c r="BM396" s="29"/>
      <c r="BN396" s="29"/>
      <c r="BO396" s="29"/>
      <c r="BP396" s="29"/>
      <c r="BQ396" s="29"/>
      <c r="BR396" s="29"/>
      <c r="BS396" s="29"/>
      <c r="BT396" s="29"/>
      <c r="BU396" s="29"/>
      <c r="BV396" s="29"/>
      <c r="BW396" s="29"/>
      <c r="BX396" s="29"/>
      <c r="BY396" s="29"/>
      <c r="BZ396" s="29"/>
      <c r="CA396" s="29"/>
      <c r="CB396" s="29"/>
      <c r="CC396" s="29"/>
      <c r="CD396" s="29"/>
      <c r="CE396" s="29"/>
      <c r="CF396" s="29"/>
      <c r="CG396" s="29"/>
      <c r="CH396" s="29"/>
      <c r="CI396" s="29"/>
      <c r="CJ396" s="29"/>
      <c r="CK396" s="29"/>
      <c r="CL396" s="29"/>
      <c r="CM396" s="29"/>
      <c r="CN396" s="29"/>
      <c r="CO396" s="29"/>
      <c r="CP396" s="29"/>
      <c r="CQ396" s="29"/>
      <c r="CR396" s="29"/>
      <c r="CS396" s="29"/>
      <c r="CT396" s="29"/>
      <c r="CU396" s="29"/>
      <c r="CV396" s="29"/>
      <c r="CW396" s="29"/>
      <c r="CX396" s="29"/>
      <c r="CY396" s="29"/>
      <c r="CZ396" s="29"/>
      <c r="DA396" s="29"/>
    </row>
    <row r="397" spans="6:105">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c r="AD397" s="29"/>
      <c r="AE397" s="29"/>
      <c r="AF397" s="29"/>
      <c r="AG397" s="29"/>
      <c r="AH397" s="29"/>
      <c r="AI397" s="29"/>
      <c r="AJ397" s="29"/>
      <c r="AK397" s="29"/>
      <c r="AL397" s="29"/>
      <c r="AM397" s="29"/>
      <c r="AN397" s="29"/>
      <c r="AO397" s="29"/>
      <c r="AP397" s="29"/>
      <c r="AQ397" s="29"/>
      <c r="AR397" s="29"/>
      <c r="AS397" s="29"/>
      <c r="AT397" s="29"/>
      <c r="AU397" s="29"/>
      <c r="AV397" s="29"/>
      <c r="AW397" s="29"/>
      <c r="AX397" s="29"/>
      <c r="AY397" s="29"/>
      <c r="AZ397" s="29"/>
      <c r="BA397" s="29"/>
      <c r="BB397" s="29"/>
      <c r="BC397" s="29"/>
      <c r="BD397" s="29"/>
      <c r="BE397" s="29"/>
      <c r="BF397" s="29"/>
      <c r="BG397" s="29"/>
      <c r="BH397" s="29"/>
      <c r="BI397" s="29"/>
      <c r="BJ397" s="29"/>
      <c r="BK397" s="29"/>
      <c r="BL397" s="29"/>
      <c r="BM397" s="29"/>
      <c r="BN397" s="29"/>
      <c r="BO397" s="29"/>
      <c r="BP397" s="29"/>
      <c r="BQ397" s="29"/>
      <c r="BR397" s="29"/>
      <c r="BS397" s="29"/>
      <c r="BT397" s="29"/>
      <c r="BU397" s="29"/>
      <c r="BV397" s="29"/>
      <c r="BW397" s="29"/>
      <c r="BX397" s="29"/>
      <c r="BY397" s="29"/>
      <c r="BZ397" s="29"/>
      <c r="CA397" s="29"/>
      <c r="CB397" s="29"/>
      <c r="CC397" s="29"/>
      <c r="CD397" s="29"/>
      <c r="CE397" s="29"/>
      <c r="CF397" s="29"/>
      <c r="CG397" s="29"/>
      <c r="CH397" s="29"/>
      <c r="CI397" s="29"/>
      <c r="CJ397" s="29"/>
      <c r="CK397" s="29"/>
      <c r="CL397" s="29"/>
      <c r="CM397" s="29"/>
      <c r="CN397" s="29"/>
      <c r="CO397" s="29"/>
      <c r="CP397" s="29"/>
      <c r="CQ397" s="29"/>
      <c r="CR397" s="29"/>
      <c r="CS397" s="29"/>
      <c r="CT397" s="29"/>
      <c r="CU397" s="29"/>
      <c r="CV397" s="29"/>
      <c r="CW397" s="29"/>
      <c r="CX397" s="29"/>
      <c r="CY397" s="29"/>
      <c r="CZ397" s="29"/>
      <c r="DA397" s="29"/>
    </row>
    <row r="398" spans="6:105">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c r="AY398" s="29"/>
      <c r="AZ398" s="29"/>
      <c r="BA398" s="29"/>
      <c r="BB398" s="29"/>
      <c r="BC398" s="29"/>
      <c r="BD398" s="29"/>
      <c r="BE398" s="29"/>
      <c r="BF398" s="29"/>
      <c r="BG398" s="29"/>
      <c r="BH398" s="29"/>
      <c r="BI398" s="29"/>
      <c r="BJ398" s="29"/>
      <c r="BK398" s="29"/>
      <c r="BL398" s="29"/>
      <c r="BM398" s="29"/>
      <c r="BN398" s="29"/>
      <c r="BO398" s="29"/>
      <c r="BP398" s="29"/>
      <c r="BQ398" s="29"/>
      <c r="BR398" s="29"/>
      <c r="BS398" s="29"/>
      <c r="BT398" s="29"/>
      <c r="BU398" s="29"/>
      <c r="BV398" s="29"/>
      <c r="BW398" s="29"/>
      <c r="BX398" s="29"/>
      <c r="BY398" s="29"/>
      <c r="BZ398" s="29"/>
      <c r="CA398" s="29"/>
      <c r="CB398" s="29"/>
      <c r="CC398" s="29"/>
      <c r="CD398" s="29"/>
      <c r="CE398" s="29"/>
      <c r="CF398" s="29"/>
      <c r="CG398" s="29"/>
      <c r="CH398" s="29"/>
      <c r="CI398" s="29"/>
      <c r="CJ398" s="29"/>
      <c r="CK398" s="29"/>
      <c r="CL398" s="29"/>
      <c r="CM398" s="29"/>
      <c r="CN398" s="29"/>
      <c r="CO398" s="29"/>
      <c r="CP398" s="29"/>
      <c r="CQ398" s="29"/>
      <c r="CR398" s="29"/>
      <c r="CS398" s="29"/>
      <c r="CT398" s="29"/>
      <c r="CU398" s="29"/>
      <c r="CV398" s="29"/>
      <c r="CW398" s="29"/>
      <c r="CX398" s="29"/>
      <c r="CY398" s="29"/>
      <c r="CZ398" s="29"/>
      <c r="DA398" s="29"/>
    </row>
    <row r="399" spans="6:105">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c r="AY399" s="29"/>
      <c r="AZ399" s="29"/>
      <c r="BA399" s="29"/>
      <c r="BB399" s="29"/>
      <c r="BC399" s="29"/>
      <c r="BD399" s="29"/>
      <c r="BE399" s="29"/>
      <c r="BF399" s="29"/>
      <c r="BG399" s="29"/>
      <c r="BH399" s="29"/>
      <c r="BI399" s="29"/>
      <c r="BJ399" s="29"/>
      <c r="BK399" s="29"/>
      <c r="BL399" s="29"/>
      <c r="BM399" s="29"/>
      <c r="BN399" s="29"/>
      <c r="BO399" s="29"/>
      <c r="BP399" s="29"/>
      <c r="BQ399" s="29"/>
      <c r="BR399" s="29"/>
      <c r="BS399" s="29"/>
      <c r="BT399" s="29"/>
      <c r="BU399" s="29"/>
      <c r="BV399" s="29"/>
      <c r="BW399" s="29"/>
      <c r="BX399" s="29"/>
      <c r="BY399" s="29"/>
      <c r="BZ399" s="29"/>
      <c r="CA399" s="29"/>
      <c r="CB399" s="29"/>
      <c r="CC399" s="29"/>
      <c r="CD399" s="29"/>
      <c r="CE399" s="29"/>
      <c r="CF399" s="29"/>
      <c r="CG399" s="29"/>
      <c r="CH399" s="29"/>
      <c r="CI399" s="29"/>
      <c r="CJ399" s="29"/>
      <c r="CK399" s="29"/>
      <c r="CL399" s="29"/>
      <c r="CM399" s="29"/>
      <c r="CN399" s="29"/>
      <c r="CO399" s="29"/>
      <c r="CP399" s="29"/>
      <c r="CQ399" s="29"/>
      <c r="CR399" s="29"/>
      <c r="CS399" s="29"/>
      <c r="CT399" s="29"/>
      <c r="CU399" s="29"/>
      <c r="CV399" s="29"/>
      <c r="CW399" s="29"/>
      <c r="CX399" s="29"/>
      <c r="CY399" s="29"/>
      <c r="CZ399" s="29"/>
      <c r="DA399" s="29"/>
    </row>
    <row r="400" spans="6:105">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c r="AY400" s="29"/>
      <c r="AZ400" s="29"/>
      <c r="BA400" s="29"/>
      <c r="BB400" s="29"/>
      <c r="BC400" s="29"/>
      <c r="BD400" s="29"/>
      <c r="BE400" s="29"/>
      <c r="BF400" s="29"/>
      <c r="BG400" s="29"/>
      <c r="BH400" s="29"/>
      <c r="BI400" s="29"/>
      <c r="BJ400" s="29"/>
      <c r="BK400" s="29"/>
      <c r="BL400" s="29"/>
      <c r="BM400" s="29"/>
      <c r="BN400" s="29"/>
      <c r="BO400" s="29"/>
      <c r="BP400" s="29"/>
      <c r="BQ400" s="29"/>
      <c r="BR400" s="29"/>
      <c r="BS400" s="29"/>
      <c r="BT400" s="29"/>
      <c r="BU400" s="29"/>
      <c r="BV400" s="29"/>
      <c r="BW400" s="29"/>
      <c r="BX400" s="29"/>
      <c r="BY400" s="29"/>
      <c r="BZ400" s="29"/>
      <c r="CA400" s="29"/>
      <c r="CB400" s="29"/>
      <c r="CC400" s="29"/>
      <c r="CD400" s="29"/>
      <c r="CE400" s="29"/>
      <c r="CF400" s="29"/>
      <c r="CG400" s="29"/>
      <c r="CH400" s="29"/>
      <c r="CI400" s="29"/>
      <c r="CJ400" s="29"/>
      <c r="CK400" s="29"/>
      <c r="CL400" s="29"/>
      <c r="CM400" s="29"/>
      <c r="CN400" s="29"/>
      <c r="CO400" s="29"/>
      <c r="CP400" s="29"/>
      <c r="CQ400" s="29"/>
      <c r="CR400" s="29"/>
      <c r="CS400" s="29"/>
      <c r="CT400" s="29"/>
      <c r="CU400" s="29"/>
      <c r="CV400" s="29"/>
      <c r="CW400" s="29"/>
      <c r="CX400" s="29"/>
      <c r="CY400" s="29"/>
      <c r="CZ400" s="29"/>
      <c r="DA400" s="29"/>
    </row>
    <row r="401" spans="6:105">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row>
    <row r="402" spans="6:105">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c r="AD402" s="29"/>
      <c r="AE402" s="29"/>
      <c r="AF402" s="29"/>
      <c r="AG402" s="29"/>
      <c r="AH402" s="29"/>
      <c r="AI402" s="29"/>
      <c r="AJ402" s="29"/>
      <c r="AK402" s="29"/>
      <c r="AL402" s="29"/>
      <c r="AM402" s="29"/>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row>
    <row r="403" spans="6:105">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c r="AD403" s="29"/>
      <c r="AE403" s="29"/>
      <c r="AF403" s="29"/>
      <c r="AG403" s="29"/>
      <c r="AH403" s="29"/>
      <c r="AI403" s="29"/>
      <c r="AJ403" s="29"/>
      <c r="AK403" s="29"/>
      <c r="AL403" s="29"/>
      <c r="AM403" s="29"/>
      <c r="AN403" s="29"/>
      <c r="AO403" s="29"/>
      <c r="AP403" s="29"/>
      <c r="AQ403" s="29"/>
      <c r="AR403" s="29"/>
      <c r="AS403" s="29"/>
      <c r="AT403" s="29"/>
      <c r="AU403" s="29"/>
      <c r="AV403" s="29"/>
      <c r="AW403" s="29"/>
      <c r="AX403" s="29"/>
      <c r="AY403" s="29"/>
      <c r="AZ403" s="29"/>
      <c r="BA403" s="29"/>
      <c r="BB403" s="29"/>
      <c r="BC403" s="29"/>
      <c r="BD403" s="29"/>
      <c r="BE403" s="29"/>
      <c r="BF403" s="29"/>
      <c r="BG403" s="29"/>
      <c r="BH403" s="29"/>
      <c r="BI403" s="29"/>
      <c r="BJ403" s="29"/>
      <c r="BK403" s="29"/>
      <c r="BL403" s="29"/>
      <c r="BM403" s="29"/>
      <c r="BN403" s="29"/>
      <c r="BO403" s="29"/>
      <c r="BP403" s="29"/>
      <c r="BQ403" s="29"/>
      <c r="BR403" s="29"/>
      <c r="BS403" s="29"/>
      <c r="BT403" s="29"/>
      <c r="BU403" s="29"/>
      <c r="BV403" s="29"/>
      <c r="BW403" s="29"/>
      <c r="BX403" s="29"/>
      <c r="BY403" s="29"/>
      <c r="BZ403" s="29"/>
      <c r="CA403" s="29"/>
      <c r="CB403" s="29"/>
      <c r="CC403" s="29"/>
      <c r="CD403" s="29"/>
      <c r="CE403" s="29"/>
      <c r="CF403" s="29"/>
      <c r="CG403" s="29"/>
      <c r="CH403" s="29"/>
      <c r="CI403" s="29"/>
      <c r="CJ403" s="29"/>
      <c r="CK403" s="29"/>
      <c r="CL403" s="29"/>
      <c r="CM403" s="29"/>
      <c r="CN403" s="29"/>
      <c r="CO403" s="29"/>
      <c r="CP403" s="29"/>
      <c r="CQ403" s="29"/>
      <c r="CR403" s="29"/>
      <c r="CS403" s="29"/>
      <c r="CT403" s="29"/>
      <c r="CU403" s="29"/>
      <c r="CV403" s="29"/>
      <c r="CW403" s="29"/>
      <c r="CX403" s="29"/>
      <c r="CY403" s="29"/>
      <c r="CZ403" s="29"/>
      <c r="DA403" s="29"/>
    </row>
    <row r="404" spans="6:105">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29"/>
      <c r="AL404" s="29"/>
      <c r="AM404" s="29"/>
      <c r="AN404" s="29"/>
      <c r="AO404" s="29"/>
      <c r="AP404" s="29"/>
      <c r="AQ404" s="29"/>
      <c r="AR404" s="29"/>
      <c r="AS404" s="29"/>
      <c r="AT404" s="29"/>
      <c r="AU404" s="29"/>
      <c r="AV404" s="29"/>
      <c r="AW404" s="29"/>
      <c r="AX404" s="29"/>
      <c r="AY404" s="29"/>
      <c r="AZ404" s="29"/>
      <c r="BA404" s="29"/>
      <c r="BB404" s="29"/>
      <c r="BC404" s="29"/>
      <c r="BD404" s="29"/>
      <c r="BE404" s="29"/>
      <c r="BF404" s="29"/>
      <c r="BG404" s="29"/>
      <c r="BH404" s="29"/>
      <c r="BI404" s="29"/>
      <c r="BJ404" s="29"/>
      <c r="BK404" s="29"/>
      <c r="BL404" s="29"/>
      <c r="BM404" s="29"/>
      <c r="BN404" s="29"/>
      <c r="BO404" s="29"/>
      <c r="BP404" s="29"/>
      <c r="BQ404" s="29"/>
      <c r="BR404" s="29"/>
      <c r="BS404" s="29"/>
      <c r="BT404" s="29"/>
      <c r="BU404" s="29"/>
      <c r="BV404" s="29"/>
      <c r="BW404" s="29"/>
      <c r="BX404" s="29"/>
      <c r="BY404" s="29"/>
      <c r="BZ404" s="29"/>
      <c r="CA404" s="29"/>
      <c r="CB404" s="29"/>
      <c r="CC404" s="29"/>
      <c r="CD404" s="29"/>
      <c r="CE404" s="29"/>
      <c r="CF404" s="29"/>
      <c r="CG404" s="29"/>
      <c r="CH404" s="29"/>
      <c r="CI404" s="29"/>
      <c r="CJ404" s="29"/>
      <c r="CK404" s="29"/>
      <c r="CL404" s="29"/>
      <c r="CM404" s="29"/>
      <c r="CN404" s="29"/>
      <c r="CO404" s="29"/>
      <c r="CP404" s="29"/>
      <c r="CQ404" s="29"/>
      <c r="CR404" s="29"/>
      <c r="CS404" s="29"/>
      <c r="CT404" s="29"/>
      <c r="CU404" s="29"/>
      <c r="CV404" s="29"/>
      <c r="CW404" s="29"/>
      <c r="CX404" s="29"/>
      <c r="CY404" s="29"/>
      <c r="CZ404" s="29"/>
      <c r="DA404" s="29"/>
    </row>
    <row r="405" spans="6:105">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29"/>
      <c r="AL405" s="29"/>
      <c r="AM405" s="29"/>
      <c r="AN405" s="29"/>
      <c r="AO405" s="29"/>
      <c r="AP405" s="29"/>
      <c r="AQ405" s="29"/>
      <c r="AR405" s="29"/>
      <c r="AS405" s="29"/>
      <c r="AT405" s="29"/>
      <c r="AU405" s="29"/>
      <c r="AV405" s="29"/>
      <c r="AW405" s="29"/>
      <c r="AX405" s="29"/>
      <c r="AY405" s="29"/>
      <c r="AZ405" s="29"/>
      <c r="BA405" s="29"/>
      <c r="BB405" s="29"/>
      <c r="BC405" s="29"/>
      <c r="BD405" s="29"/>
      <c r="BE405" s="29"/>
      <c r="BF405" s="29"/>
      <c r="BG405" s="29"/>
      <c r="BH405" s="29"/>
      <c r="BI405" s="29"/>
      <c r="BJ405" s="29"/>
      <c r="BK405" s="29"/>
      <c r="BL405" s="29"/>
      <c r="BM405" s="29"/>
      <c r="BN405" s="29"/>
      <c r="BO405" s="29"/>
      <c r="BP405" s="29"/>
      <c r="BQ405" s="29"/>
      <c r="BR405" s="29"/>
      <c r="BS405" s="29"/>
      <c r="BT405" s="29"/>
      <c r="BU405" s="29"/>
      <c r="BV405" s="29"/>
      <c r="BW405" s="29"/>
      <c r="BX405" s="29"/>
      <c r="BY405" s="29"/>
      <c r="BZ405" s="29"/>
      <c r="CA405" s="29"/>
      <c r="CB405" s="29"/>
      <c r="CC405" s="29"/>
      <c r="CD405" s="29"/>
      <c r="CE405" s="29"/>
      <c r="CF405" s="29"/>
      <c r="CG405" s="29"/>
      <c r="CH405" s="29"/>
      <c r="CI405" s="29"/>
      <c r="CJ405" s="29"/>
      <c r="CK405" s="29"/>
      <c r="CL405" s="29"/>
      <c r="CM405" s="29"/>
      <c r="CN405" s="29"/>
      <c r="CO405" s="29"/>
      <c r="CP405" s="29"/>
      <c r="CQ405" s="29"/>
      <c r="CR405" s="29"/>
      <c r="CS405" s="29"/>
      <c r="CT405" s="29"/>
      <c r="CU405" s="29"/>
      <c r="CV405" s="29"/>
      <c r="CW405" s="29"/>
      <c r="CX405" s="29"/>
      <c r="CY405" s="29"/>
      <c r="CZ405" s="29"/>
      <c r="DA405" s="29"/>
    </row>
    <row r="406" spans="6:105">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29"/>
      <c r="AL406" s="29"/>
      <c r="AM406" s="29"/>
      <c r="AN406" s="29"/>
      <c r="AO406" s="29"/>
      <c r="AP406" s="29"/>
      <c r="AQ406" s="29"/>
      <c r="AR406" s="29"/>
      <c r="AS406" s="29"/>
      <c r="AT406" s="29"/>
      <c r="AU406" s="29"/>
      <c r="AV406" s="29"/>
      <c r="AW406" s="29"/>
      <c r="AX406" s="29"/>
      <c r="AY406" s="29"/>
      <c r="AZ406" s="29"/>
      <c r="BA406" s="29"/>
      <c r="BB406" s="29"/>
      <c r="BC406" s="29"/>
      <c r="BD406" s="29"/>
      <c r="BE406" s="29"/>
      <c r="BF406" s="29"/>
      <c r="BG406" s="29"/>
      <c r="BH406" s="29"/>
      <c r="BI406" s="29"/>
      <c r="BJ406" s="29"/>
      <c r="BK406" s="29"/>
      <c r="BL406" s="29"/>
      <c r="BM406" s="29"/>
      <c r="BN406" s="29"/>
      <c r="BO406" s="29"/>
      <c r="BP406" s="29"/>
      <c r="BQ406" s="29"/>
      <c r="BR406" s="29"/>
      <c r="BS406" s="29"/>
      <c r="BT406" s="29"/>
      <c r="BU406" s="29"/>
      <c r="BV406" s="29"/>
      <c r="BW406" s="29"/>
      <c r="BX406" s="29"/>
      <c r="BY406" s="29"/>
      <c r="BZ406" s="29"/>
      <c r="CA406" s="29"/>
      <c r="CB406" s="29"/>
      <c r="CC406" s="29"/>
      <c r="CD406" s="29"/>
      <c r="CE406" s="29"/>
      <c r="CF406" s="29"/>
      <c r="CG406" s="29"/>
      <c r="CH406" s="29"/>
      <c r="CI406" s="29"/>
      <c r="CJ406" s="29"/>
      <c r="CK406" s="29"/>
      <c r="CL406" s="29"/>
      <c r="CM406" s="29"/>
      <c r="CN406" s="29"/>
      <c r="CO406" s="29"/>
      <c r="CP406" s="29"/>
      <c r="CQ406" s="29"/>
      <c r="CR406" s="29"/>
      <c r="CS406" s="29"/>
      <c r="CT406" s="29"/>
      <c r="CU406" s="29"/>
      <c r="CV406" s="29"/>
      <c r="CW406" s="29"/>
      <c r="CX406" s="29"/>
      <c r="CY406" s="29"/>
      <c r="CZ406" s="29"/>
      <c r="DA406" s="29"/>
    </row>
    <row r="407" spans="6:105">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29"/>
      <c r="AL407" s="29"/>
      <c r="AM407" s="29"/>
      <c r="AN407" s="29"/>
      <c r="AO407" s="29"/>
      <c r="AP407" s="29"/>
      <c r="AQ407" s="29"/>
      <c r="AR407" s="29"/>
      <c r="AS407" s="29"/>
      <c r="AT407" s="29"/>
      <c r="AU407" s="29"/>
      <c r="AV407" s="29"/>
      <c r="AW407" s="29"/>
      <c r="AX407" s="29"/>
      <c r="AY407" s="29"/>
      <c r="AZ407" s="29"/>
      <c r="BA407" s="29"/>
      <c r="BB407" s="29"/>
      <c r="BC407" s="29"/>
      <c r="BD407" s="29"/>
      <c r="BE407" s="29"/>
      <c r="BF407" s="29"/>
      <c r="BG407" s="29"/>
      <c r="BH407" s="29"/>
      <c r="BI407" s="29"/>
      <c r="BJ407" s="29"/>
      <c r="BK407" s="29"/>
      <c r="BL407" s="29"/>
      <c r="BM407" s="29"/>
      <c r="BN407" s="29"/>
      <c r="BO407" s="29"/>
      <c r="BP407" s="29"/>
      <c r="BQ407" s="29"/>
      <c r="BR407" s="29"/>
      <c r="BS407" s="29"/>
      <c r="BT407" s="29"/>
      <c r="BU407" s="29"/>
      <c r="BV407" s="29"/>
      <c r="BW407" s="29"/>
      <c r="BX407" s="29"/>
      <c r="BY407" s="29"/>
      <c r="BZ407" s="29"/>
      <c r="CA407" s="29"/>
      <c r="CB407" s="29"/>
      <c r="CC407" s="29"/>
      <c r="CD407" s="29"/>
      <c r="CE407" s="29"/>
      <c r="CF407" s="29"/>
      <c r="CG407" s="29"/>
      <c r="CH407" s="29"/>
      <c r="CI407" s="29"/>
      <c r="CJ407" s="29"/>
      <c r="CK407" s="29"/>
      <c r="CL407" s="29"/>
      <c r="CM407" s="29"/>
      <c r="CN407" s="29"/>
      <c r="CO407" s="29"/>
      <c r="CP407" s="29"/>
      <c r="CQ407" s="29"/>
      <c r="CR407" s="29"/>
      <c r="CS407" s="29"/>
      <c r="CT407" s="29"/>
      <c r="CU407" s="29"/>
      <c r="CV407" s="29"/>
      <c r="CW407" s="29"/>
      <c r="CX407" s="29"/>
      <c r="CY407" s="29"/>
      <c r="CZ407" s="29"/>
      <c r="DA407" s="29"/>
    </row>
    <row r="408" spans="6:105">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29"/>
      <c r="AL408" s="29"/>
      <c r="AM408" s="29"/>
      <c r="AN408" s="29"/>
      <c r="AO408" s="29"/>
      <c r="AP408" s="29"/>
      <c r="AQ408" s="29"/>
      <c r="AR408" s="29"/>
      <c r="AS408" s="29"/>
      <c r="AT408" s="29"/>
      <c r="AU408" s="29"/>
      <c r="AV408" s="29"/>
      <c r="AW408" s="29"/>
      <c r="AX408" s="29"/>
      <c r="AY408" s="29"/>
      <c r="AZ408" s="29"/>
      <c r="BA408" s="29"/>
      <c r="BB408" s="29"/>
      <c r="BC408" s="29"/>
      <c r="BD408" s="29"/>
      <c r="BE408" s="29"/>
      <c r="BF408" s="29"/>
      <c r="BG408" s="29"/>
      <c r="BH408" s="29"/>
      <c r="BI408" s="29"/>
      <c r="BJ408" s="29"/>
      <c r="BK408" s="29"/>
      <c r="BL408" s="29"/>
      <c r="BM408" s="29"/>
      <c r="BN408" s="29"/>
      <c r="BO408" s="29"/>
      <c r="BP408" s="29"/>
      <c r="BQ408" s="29"/>
      <c r="BR408" s="29"/>
      <c r="BS408" s="29"/>
      <c r="BT408" s="29"/>
      <c r="BU408" s="29"/>
      <c r="BV408" s="29"/>
      <c r="BW408" s="29"/>
      <c r="BX408" s="29"/>
      <c r="BY408" s="29"/>
      <c r="BZ408" s="29"/>
      <c r="CA408" s="29"/>
      <c r="CB408" s="29"/>
      <c r="CC408" s="29"/>
      <c r="CD408" s="29"/>
      <c r="CE408" s="29"/>
      <c r="CF408" s="29"/>
      <c r="CG408" s="29"/>
      <c r="CH408" s="29"/>
      <c r="CI408" s="29"/>
      <c r="CJ408" s="29"/>
      <c r="CK408" s="29"/>
      <c r="CL408" s="29"/>
      <c r="CM408" s="29"/>
      <c r="CN408" s="29"/>
      <c r="CO408" s="29"/>
      <c r="CP408" s="29"/>
      <c r="CQ408" s="29"/>
      <c r="CR408" s="29"/>
      <c r="CS408" s="29"/>
      <c r="CT408" s="29"/>
      <c r="CU408" s="29"/>
      <c r="CV408" s="29"/>
      <c r="CW408" s="29"/>
      <c r="CX408" s="29"/>
      <c r="CY408" s="29"/>
      <c r="CZ408" s="29"/>
      <c r="DA408" s="29"/>
    </row>
    <row r="409" spans="6:105">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29"/>
      <c r="AL409" s="29"/>
      <c r="AM409" s="29"/>
      <c r="AN409" s="29"/>
      <c r="AO409" s="29"/>
      <c r="AP409" s="29"/>
      <c r="AQ409" s="29"/>
      <c r="AR409" s="29"/>
      <c r="AS409" s="29"/>
      <c r="AT409" s="29"/>
      <c r="AU409" s="29"/>
      <c r="AV409" s="29"/>
      <c r="AW409" s="29"/>
      <c r="AX409" s="29"/>
      <c r="AY409" s="29"/>
      <c r="AZ409" s="29"/>
      <c r="BA409" s="29"/>
      <c r="BB409" s="29"/>
      <c r="BC409" s="29"/>
      <c r="BD409" s="29"/>
      <c r="BE409" s="29"/>
      <c r="BF409" s="29"/>
      <c r="BG409" s="29"/>
      <c r="BH409" s="29"/>
      <c r="BI409" s="29"/>
      <c r="BJ409" s="29"/>
      <c r="BK409" s="29"/>
      <c r="BL409" s="29"/>
      <c r="BM409" s="29"/>
      <c r="BN409" s="29"/>
      <c r="BO409" s="29"/>
      <c r="BP409" s="29"/>
      <c r="BQ409" s="29"/>
      <c r="BR409" s="29"/>
      <c r="BS409" s="29"/>
      <c r="BT409" s="29"/>
      <c r="BU409" s="29"/>
      <c r="BV409" s="29"/>
      <c r="BW409" s="29"/>
      <c r="BX409" s="29"/>
      <c r="BY409" s="29"/>
      <c r="BZ409" s="29"/>
      <c r="CA409" s="29"/>
      <c r="CB409" s="29"/>
      <c r="CC409" s="29"/>
      <c r="CD409" s="29"/>
      <c r="CE409" s="29"/>
      <c r="CF409" s="29"/>
      <c r="CG409" s="29"/>
      <c r="CH409" s="29"/>
      <c r="CI409" s="29"/>
      <c r="CJ409" s="29"/>
      <c r="CK409" s="29"/>
      <c r="CL409" s="29"/>
      <c r="CM409" s="29"/>
      <c r="CN409" s="29"/>
      <c r="CO409" s="29"/>
      <c r="CP409" s="29"/>
      <c r="CQ409" s="29"/>
      <c r="CR409" s="29"/>
      <c r="CS409" s="29"/>
      <c r="CT409" s="29"/>
      <c r="CU409" s="29"/>
      <c r="CV409" s="29"/>
      <c r="CW409" s="29"/>
      <c r="CX409" s="29"/>
      <c r="CY409" s="29"/>
      <c r="CZ409" s="29"/>
      <c r="DA409" s="29"/>
    </row>
    <row r="410" spans="6:105">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29"/>
      <c r="BE410" s="29"/>
      <c r="BF410" s="29"/>
      <c r="BG410" s="29"/>
      <c r="BH410" s="29"/>
      <c r="BI410" s="29"/>
      <c r="BJ410" s="29"/>
      <c r="BK410" s="29"/>
      <c r="BL410" s="29"/>
      <c r="BM410" s="29"/>
      <c r="BN410" s="29"/>
      <c r="BO410" s="29"/>
      <c r="BP410" s="29"/>
      <c r="BQ410" s="29"/>
      <c r="BR410" s="29"/>
      <c r="BS410" s="29"/>
      <c r="BT410" s="29"/>
      <c r="BU410" s="29"/>
      <c r="BV410" s="29"/>
      <c r="BW410" s="29"/>
      <c r="BX410" s="29"/>
      <c r="BY410" s="29"/>
      <c r="BZ410" s="29"/>
      <c r="CA410" s="29"/>
      <c r="CB410" s="29"/>
      <c r="CC410" s="29"/>
      <c r="CD410" s="29"/>
      <c r="CE410" s="29"/>
      <c r="CF410" s="29"/>
      <c r="CG410" s="29"/>
      <c r="CH410" s="29"/>
      <c r="CI410" s="29"/>
      <c r="CJ410" s="29"/>
      <c r="CK410" s="29"/>
      <c r="CL410" s="29"/>
      <c r="CM410" s="29"/>
      <c r="CN410" s="29"/>
      <c r="CO410" s="29"/>
      <c r="CP410" s="29"/>
      <c r="CQ410" s="29"/>
      <c r="CR410" s="29"/>
      <c r="CS410" s="29"/>
      <c r="CT410" s="29"/>
      <c r="CU410" s="29"/>
      <c r="CV410" s="29"/>
      <c r="CW410" s="29"/>
      <c r="CX410" s="29"/>
      <c r="CY410" s="29"/>
      <c r="CZ410" s="29"/>
      <c r="DA410" s="29"/>
    </row>
    <row r="411" spans="6:105">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29"/>
      <c r="AL411" s="29"/>
      <c r="AM411" s="29"/>
      <c r="AN411" s="29"/>
      <c r="AO411" s="29"/>
      <c r="AP411" s="29"/>
      <c r="AQ411" s="29"/>
      <c r="AR411" s="29"/>
      <c r="AS411" s="29"/>
      <c r="AT411" s="29"/>
      <c r="AU411" s="29"/>
      <c r="AV411" s="29"/>
      <c r="AW411" s="29"/>
      <c r="AX411" s="29"/>
      <c r="AY411" s="29"/>
      <c r="AZ411" s="29"/>
      <c r="BA411" s="29"/>
      <c r="BB411" s="29"/>
      <c r="BC411" s="29"/>
      <c r="BD411" s="29"/>
      <c r="BE411" s="29"/>
      <c r="BF411" s="29"/>
      <c r="BG411" s="29"/>
      <c r="BH411" s="29"/>
      <c r="BI411" s="29"/>
      <c r="BJ411" s="29"/>
      <c r="BK411" s="29"/>
      <c r="BL411" s="29"/>
      <c r="BM411" s="29"/>
      <c r="BN411" s="29"/>
      <c r="BO411" s="29"/>
      <c r="BP411" s="29"/>
      <c r="BQ411" s="29"/>
      <c r="BR411" s="29"/>
      <c r="BS411" s="29"/>
      <c r="BT411" s="29"/>
      <c r="BU411" s="29"/>
      <c r="BV411" s="29"/>
      <c r="BW411" s="29"/>
      <c r="BX411" s="29"/>
      <c r="BY411" s="29"/>
      <c r="BZ411" s="29"/>
      <c r="CA411" s="29"/>
      <c r="CB411" s="29"/>
      <c r="CC411" s="29"/>
      <c r="CD411" s="29"/>
      <c r="CE411" s="29"/>
      <c r="CF411" s="29"/>
      <c r="CG411" s="29"/>
      <c r="CH411" s="29"/>
      <c r="CI411" s="29"/>
      <c r="CJ411" s="29"/>
      <c r="CK411" s="29"/>
      <c r="CL411" s="29"/>
      <c r="CM411" s="29"/>
      <c r="CN411" s="29"/>
      <c r="CO411" s="29"/>
      <c r="CP411" s="29"/>
      <c r="CQ411" s="29"/>
      <c r="CR411" s="29"/>
      <c r="CS411" s="29"/>
      <c r="CT411" s="29"/>
      <c r="CU411" s="29"/>
      <c r="CV411" s="29"/>
      <c r="CW411" s="29"/>
      <c r="CX411" s="29"/>
      <c r="CY411" s="29"/>
      <c r="CZ411" s="29"/>
      <c r="DA411" s="29"/>
    </row>
    <row r="412" spans="6:105">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29"/>
      <c r="AL412" s="29"/>
      <c r="AM412" s="29"/>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row>
    <row r="413" spans="6:105">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29"/>
      <c r="AL413" s="29"/>
      <c r="AM413" s="29"/>
      <c r="AN413" s="29"/>
      <c r="AO413" s="29"/>
      <c r="AP413" s="29"/>
      <c r="AQ413" s="29"/>
      <c r="AR413" s="29"/>
      <c r="AS413" s="29"/>
      <c r="AT413" s="29"/>
      <c r="AU413" s="29"/>
      <c r="AV413" s="29"/>
      <c r="AW413" s="29"/>
      <c r="AX413" s="29"/>
      <c r="AY413" s="29"/>
      <c r="AZ413" s="29"/>
      <c r="BA413" s="29"/>
      <c r="BB413" s="29"/>
      <c r="BC413" s="29"/>
      <c r="BD413" s="29"/>
      <c r="BE413" s="29"/>
      <c r="BF413" s="29"/>
      <c r="BG413" s="29"/>
      <c r="BH413" s="29"/>
      <c r="BI413" s="29"/>
      <c r="BJ413" s="29"/>
      <c r="BK413" s="29"/>
      <c r="BL413" s="29"/>
      <c r="BM413" s="29"/>
      <c r="BN413" s="29"/>
      <c r="BO413" s="29"/>
      <c r="BP413" s="29"/>
      <c r="BQ413" s="29"/>
      <c r="BR413" s="29"/>
      <c r="BS413" s="29"/>
      <c r="BT413" s="29"/>
      <c r="BU413" s="29"/>
      <c r="BV413" s="29"/>
      <c r="BW413" s="29"/>
      <c r="BX413" s="29"/>
      <c r="BY413" s="29"/>
      <c r="BZ413" s="29"/>
      <c r="CA413" s="29"/>
      <c r="CB413" s="29"/>
      <c r="CC413" s="29"/>
      <c r="CD413" s="29"/>
      <c r="CE413" s="29"/>
      <c r="CF413" s="29"/>
      <c r="CG413" s="29"/>
      <c r="CH413" s="29"/>
      <c r="CI413" s="29"/>
      <c r="CJ413" s="29"/>
      <c r="CK413" s="29"/>
      <c r="CL413" s="29"/>
      <c r="CM413" s="29"/>
      <c r="CN413" s="29"/>
      <c r="CO413" s="29"/>
      <c r="CP413" s="29"/>
      <c r="CQ413" s="29"/>
      <c r="CR413" s="29"/>
      <c r="CS413" s="29"/>
      <c r="CT413" s="29"/>
      <c r="CU413" s="29"/>
      <c r="CV413" s="29"/>
      <c r="CW413" s="29"/>
      <c r="CX413" s="29"/>
      <c r="CY413" s="29"/>
      <c r="CZ413" s="29"/>
      <c r="DA413" s="29"/>
    </row>
    <row r="414" spans="6:105">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29"/>
      <c r="AL414" s="29"/>
      <c r="AM414" s="29"/>
      <c r="AN414" s="29"/>
      <c r="AO414" s="29"/>
      <c r="AP414" s="29"/>
      <c r="AQ414" s="29"/>
      <c r="AR414" s="29"/>
      <c r="AS414" s="29"/>
      <c r="AT414" s="29"/>
      <c r="AU414" s="29"/>
      <c r="AV414" s="29"/>
      <c r="AW414" s="29"/>
      <c r="AX414" s="29"/>
      <c r="AY414" s="29"/>
      <c r="AZ414" s="29"/>
      <c r="BA414" s="29"/>
      <c r="BB414" s="29"/>
      <c r="BC414" s="29"/>
      <c r="BD414" s="29"/>
      <c r="BE414" s="29"/>
      <c r="BF414" s="29"/>
      <c r="BG414" s="29"/>
      <c r="BH414" s="29"/>
      <c r="BI414" s="29"/>
      <c r="BJ414" s="29"/>
      <c r="BK414" s="29"/>
      <c r="BL414" s="29"/>
      <c r="BM414" s="29"/>
      <c r="BN414" s="29"/>
      <c r="BO414" s="29"/>
      <c r="BP414" s="29"/>
      <c r="BQ414" s="29"/>
      <c r="BR414" s="29"/>
      <c r="BS414" s="29"/>
      <c r="BT414" s="29"/>
      <c r="BU414" s="29"/>
      <c r="BV414" s="29"/>
      <c r="BW414" s="29"/>
      <c r="BX414" s="29"/>
      <c r="BY414" s="29"/>
      <c r="BZ414" s="29"/>
      <c r="CA414" s="29"/>
      <c r="CB414" s="29"/>
      <c r="CC414" s="29"/>
      <c r="CD414" s="29"/>
      <c r="CE414" s="29"/>
      <c r="CF414" s="29"/>
      <c r="CG414" s="29"/>
      <c r="CH414" s="29"/>
      <c r="CI414" s="29"/>
      <c r="CJ414" s="29"/>
      <c r="CK414" s="29"/>
      <c r="CL414" s="29"/>
      <c r="CM414" s="29"/>
      <c r="CN414" s="29"/>
      <c r="CO414" s="29"/>
      <c r="CP414" s="29"/>
      <c r="CQ414" s="29"/>
      <c r="CR414" s="29"/>
      <c r="CS414" s="29"/>
      <c r="CT414" s="29"/>
      <c r="CU414" s="29"/>
      <c r="CV414" s="29"/>
      <c r="CW414" s="29"/>
      <c r="CX414" s="29"/>
      <c r="CY414" s="29"/>
      <c r="CZ414" s="29"/>
      <c r="DA414" s="29"/>
    </row>
    <row r="415" spans="6:105">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29"/>
      <c r="AL415" s="29"/>
      <c r="AM415" s="29"/>
      <c r="AN415" s="29"/>
      <c r="AO415" s="29"/>
      <c r="AP415" s="29"/>
      <c r="AQ415" s="29"/>
      <c r="AR415" s="29"/>
      <c r="AS415" s="29"/>
      <c r="AT415" s="29"/>
      <c r="AU415" s="29"/>
      <c r="AV415" s="29"/>
      <c r="AW415" s="29"/>
      <c r="AX415" s="29"/>
      <c r="AY415" s="29"/>
      <c r="AZ415" s="29"/>
      <c r="BA415" s="29"/>
      <c r="BB415" s="29"/>
      <c r="BC415" s="29"/>
      <c r="BD415" s="29"/>
      <c r="BE415" s="29"/>
      <c r="BF415" s="29"/>
      <c r="BG415" s="29"/>
      <c r="BH415" s="29"/>
      <c r="BI415" s="29"/>
      <c r="BJ415" s="29"/>
      <c r="BK415" s="29"/>
      <c r="BL415" s="29"/>
      <c r="BM415" s="29"/>
      <c r="BN415" s="29"/>
      <c r="BO415" s="29"/>
      <c r="BP415" s="29"/>
      <c r="BQ415" s="29"/>
      <c r="BR415" s="29"/>
      <c r="BS415" s="29"/>
      <c r="BT415" s="29"/>
      <c r="BU415" s="29"/>
      <c r="BV415" s="29"/>
      <c r="BW415" s="29"/>
      <c r="BX415" s="29"/>
      <c r="BY415" s="29"/>
      <c r="BZ415" s="29"/>
      <c r="CA415" s="29"/>
      <c r="CB415" s="29"/>
      <c r="CC415" s="29"/>
      <c r="CD415" s="29"/>
      <c r="CE415" s="29"/>
      <c r="CF415" s="29"/>
      <c r="CG415" s="29"/>
      <c r="CH415" s="29"/>
      <c r="CI415" s="29"/>
      <c r="CJ415" s="29"/>
      <c r="CK415" s="29"/>
      <c r="CL415" s="29"/>
      <c r="CM415" s="29"/>
      <c r="CN415" s="29"/>
      <c r="CO415" s="29"/>
      <c r="CP415" s="29"/>
      <c r="CQ415" s="29"/>
      <c r="CR415" s="29"/>
      <c r="CS415" s="29"/>
      <c r="CT415" s="29"/>
      <c r="CU415" s="29"/>
      <c r="CV415" s="29"/>
      <c r="CW415" s="29"/>
      <c r="CX415" s="29"/>
      <c r="CY415" s="29"/>
      <c r="CZ415" s="29"/>
      <c r="DA415" s="29"/>
    </row>
    <row r="416" spans="6:105">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29"/>
      <c r="AL416" s="29"/>
      <c r="AM416" s="29"/>
      <c r="AN416" s="29"/>
      <c r="AO416" s="29"/>
      <c r="AP416" s="29"/>
      <c r="AQ416" s="29"/>
      <c r="AR416" s="29"/>
      <c r="AS416" s="29"/>
      <c r="AT416" s="29"/>
      <c r="AU416" s="29"/>
      <c r="AV416" s="29"/>
      <c r="AW416" s="29"/>
      <c r="AX416" s="29"/>
      <c r="AY416" s="29"/>
      <c r="AZ416" s="29"/>
      <c r="BA416" s="29"/>
      <c r="BB416" s="29"/>
      <c r="BC416" s="29"/>
      <c r="BD416" s="29"/>
      <c r="BE416" s="29"/>
      <c r="BF416" s="29"/>
      <c r="BG416" s="29"/>
      <c r="BH416" s="29"/>
      <c r="BI416" s="29"/>
      <c r="BJ416" s="29"/>
      <c r="BK416" s="29"/>
      <c r="BL416" s="29"/>
      <c r="BM416" s="29"/>
      <c r="BN416" s="29"/>
      <c r="BO416" s="29"/>
      <c r="BP416" s="29"/>
      <c r="BQ416" s="29"/>
      <c r="BR416" s="29"/>
      <c r="BS416" s="29"/>
      <c r="BT416" s="29"/>
      <c r="BU416" s="29"/>
      <c r="BV416" s="29"/>
      <c r="BW416" s="29"/>
      <c r="BX416" s="29"/>
      <c r="BY416" s="29"/>
      <c r="BZ416" s="29"/>
      <c r="CA416" s="29"/>
      <c r="CB416" s="29"/>
      <c r="CC416" s="29"/>
      <c r="CD416" s="29"/>
      <c r="CE416" s="29"/>
      <c r="CF416" s="29"/>
      <c r="CG416" s="29"/>
      <c r="CH416" s="29"/>
      <c r="CI416" s="29"/>
      <c r="CJ416" s="29"/>
      <c r="CK416" s="29"/>
      <c r="CL416" s="29"/>
      <c r="CM416" s="29"/>
      <c r="CN416" s="29"/>
      <c r="CO416" s="29"/>
      <c r="CP416" s="29"/>
      <c r="CQ416" s="29"/>
      <c r="CR416" s="29"/>
      <c r="CS416" s="29"/>
      <c r="CT416" s="29"/>
      <c r="CU416" s="29"/>
      <c r="CV416" s="29"/>
      <c r="CW416" s="29"/>
      <c r="CX416" s="29"/>
      <c r="CY416" s="29"/>
      <c r="CZ416" s="29"/>
      <c r="DA416" s="29"/>
    </row>
    <row r="417" spans="6:105">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29"/>
      <c r="AL417" s="29"/>
      <c r="AM417" s="29"/>
      <c r="AN417" s="29"/>
      <c r="AO417" s="29"/>
      <c r="AP417" s="29"/>
      <c r="AQ417" s="29"/>
      <c r="AR417" s="29"/>
      <c r="AS417" s="29"/>
      <c r="AT417" s="29"/>
      <c r="AU417" s="29"/>
      <c r="AV417" s="29"/>
      <c r="AW417" s="29"/>
      <c r="AX417" s="29"/>
      <c r="AY417" s="29"/>
      <c r="AZ417" s="29"/>
      <c r="BA417" s="29"/>
      <c r="BB417" s="29"/>
      <c r="BC417" s="29"/>
      <c r="BD417" s="29"/>
      <c r="BE417" s="29"/>
      <c r="BF417" s="29"/>
      <c r="BG417" s="29"/>
      <c r="BH417" s="29"/>
      <c r="BI417" s="29"/>
      <c r="BJ417" s="29"/>
      <c r="BK417" s="29"/>
      <c r="BL417" s="29"/>
      <c r="BM417" s="29"/>
      <c r="BN417" s="29"/>
      <c r="BO417" s="29"/>
      <c r="BP417" s="29"/>
      <c r="BQ417" s="29"/>
      <c r="BR417" s="29"/>
      <c r="BS417" s="29"/>
      <c r="BT417" s="29"/>
      <c r="BU417" s="29"/>
      <c r="BV417" s="29"/>
      <c r="BW417" s="29"/>
      <c r="BX417" s="29"/>
      <c r="BY417" s="29"/>
      <c r="BZ417" s="29"/>
      <c r="CA417" s="29"/>
      <c r="CB417" s="29"/>
      <c r="CC417" s="29"/>
      <c r="CD417" s="29"/>
      <c r="CE417" s="29"/>
      <c r="CF417" s="29"/>
      <c r="CG417" s="29"/>
      <c r="CH417" s="29"/>
      <c r="CI417" s="29"/>
      <c r="CJ417" s="29"/>
      <c r="CK417" s="29"/>
      <c r="CL417" s="29"/>
      <c r="CM417" s="29"/>
      <c r="CN417" s="29"/>
      <c r="CO417" s="29"/>
      <c r="CP417" s="29"/>
      <c r="CQ417" s="29"/>
      <c r="CR417" s="29"/>
      <c r="CS417" s="29"/>
      <c r="CT417" s="29"/>
      <c r="CU417" s="29"/>
      <c r="CV417" s="29"/>
      <c r="CW417" s="29"/>
      <c r="CX417" s="29"/>
      <c r="CY417" s="29"/>
      <c r="CZ417" s="29"/>
      <c r="DA417" s="29"/>
    </row>
    <row r="418" spans="6:105">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29"/>
      <c r="AM418" s="29"/>
      <c r="AN418" s="29"/>
      <c r="AO418" s="29"/>
      <c r="AP418" s="29"/>
      <c r="AQ418" s="29"/>
      <c r="AR418" s="29"/>
      <c r="AS418" s="29"/>
      <c r="AT418" s="29"/>
      <c r="AU418" s="29"/>
      <c r="AV418" s="29"/>
      <c r="AW418" s="29"/>
      <c r="AX418" s="29"/>
      <c r="AY418" s="29"/>
      <c r="AZ418" s="29"/>
      <c r="BA418" s="29"/>
      <c r="BB418" s="29"/>
      <c r="BC418" s="29"/>
      <c r="BD418" s="29"/>
      <c r="BE418" s="29"/>
      <c r="BF418" s="29"/>
      <c r="BG418" s="29"/>
      <c r="BH418" s="29"/>
      <c r="BI418" s="29"/>
      <c r="BJ418" s="29"/>
      <c r="BK418" s="29"/>
      <c r="BL418" s="29"/>
      <c r="BM418" s="29"/>
      <c r="BN418" s="29"/>
      <c r="BO418" s="29"/>
      <c r="BP418" s="29"/>
      <c r="BQ418" s="29"/>
      <c r="BR418" s="29"/>
      <c r="BS418" s="29"/>
      <c r="BT418" s="29"/>
      <c r="BU418" s="29"/>
      <c r="BV418" s="29"/>
      <c r="BW418" s="29"/>
      <c r="BX418" s="29"/>
      <c r="BY418" s="29"/>
      <c r="BZ418" s="29"/>
      <c r="CA418" s="29"/>
      <c r="CB418" s="29"/>
      <c r="CC418" s="29"/>
      <c r="CD418" s="29"/>
      <c r="CE418" s="29"/>
      <c r="CF418" s="29"/>
      <c r="CG418" s="29"/>
      <c r="CH418" s="29"/>
      <c r="CI418" s="29"/>
      <c r="CJ418" s="29"/>
      <c r="CK418" s="29"/>
      <c r="CL418" s="29"/>
      <c r="CM418" s="29"/>
      <c r="CN418" s="29"/>
      <c r="CO418" s="29"/>
      <c r="CP418" s="29"/>
      <c r="CQ418" s="29"/>
      <c r="CR418" s="29"/>
      <c r="CS418" s="29"/>
      <c r="CT418" s="29"/>
      <c r="CU418" s="29"/>
      <c r="CV418" s="29"/>
      <c r="CW418" s="29"/>
      <c r="CX418" s="29"/>
      <c r="CY418" s="29"/>
      <c r="CZ418" s="29"/>
      <c r="DA418" s="29"/>
    </row>
    <row r="419" spans="6:105">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29"/>
      <c r="AL419" s="29"/>
      <c r="AM419" s="29"/>
      <c r="AN419" s="29"/>
      <c r="AO419" s="29"/>
      <c r="AP419" s="29"/>
      <c r="AQ419" s="29"/>
      <c r="AR419" s="29"/>
      <c r="AS419" s="29"/>
      <c r="AT419" s="29"/>
      <c r="AU419" s="29"/>
      <c r="AV419" s="29"/>
      <c r="AW419" s="29"/>
      <c r="AX419" s="29"/>
      <c r="AY419" s="29"/>
      <c r="AZ419" s="29"/>
      <c r="BA419" s="29"/>
      <c r="BB419" s="29"/>
      <c r="BC419" s="29"/>
      <c r="BD419" s="29"/>
      <c r="BE419" s="29"/>
      <c r="BF419" s="29"/>
      <c r="BG419" s="29"/>
      <c r="BH419" s="29"/>
      <c r="BI419" s="29"/>
      <c r="BJ419" s="29"/>
      <c r="BK419" s="29"/>
      <c r="BL419" s="29"/>
      <c r="BM419" s="29"/>
      <c r="BN419" s="29"/>
      <c r="BO419" s="29"/>
      <c r="BP419" s="29"/>
      <c r="BQ419" s="29"/>
      <c r="BR419" s="29"/>
      <c r="BS419" s="29"/>
      <c r="BT419" s="29"/>
      <c r="BU419" s="29"/>
      <c r="BV419" s="29"/>
      <c r="BW419" s="29"/>
      <c r="BX419" s="29"/>
      <c r="BY419" s="29"/>
      <c r="BZ419" s="29"/>
      <c r="CA419" s="29"/>
      <c r="CB419" s="29"/>
      <c r="CC419" s="29"/>
      <c r="CD419" s="29"/>
      <c r="CE419" s="29"/>
      <c r="CF419" s="29"/>
      <c r="CG419" s="29"/>
      <c r="CH419" s="29"/>
      <c r="CI419" s="29"/>
      <c r="CJ419" s="29"/>
      <c r="CK419" s="29"/>
      <c r="CL419" s="29"/>
      <c r="CM419" s="29"/>
      <c r="CN419" s="29"/>
      <c r="CO419" s="29"/>
      <c r="CP419" s="29"/>
      <c r="CQ419" s="29"/>
      <c r="CR419" s="29"/>
      <c r="CS419" s="29"/>
      <c r="CT419" s="29"/>
      <c r="CU419" s="29"/>
      <c r="CV419" s="29"/>
      <c r="CW419" s="29"/>
      <c r="CX419" s="29"/>
      <c r="CY419" s="29"/>
      <c r="CZ419" s="29"/>
      <c r="DA419" s="29"/>
    </row>
    <row r="420" spans="6:105">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29"/>
      <c r="AL420" s="29"/>
      <c r="AM420" s="29"/>
      <c r="AN420" s="29"/>
      <c r="AO420" s="29"/>
      <c r="AP420" s="29"/>
      <c r="AQ420" s="29"/>
      <c r="AR420" s="29"/>
      <c r="AS420" s="29"/>
      <c r="AT420" s="29"/>
      <c r="AU420" s="29"/>
      <c r="AV420" s="29"/>
      <c r="AW420" s="29"/>
      <c r="AX420" s="29"/>
      <c r="AY420" s="29"/>
      <c r="AZ420" s="29"/>
      <c r="BA420" s="29"/>
      <c r="BB420" s="29"/>
      <c r="BC420" s="29"/>
      <c r="BD420" s="29"/>
      <c r="BE420" s="29"/>
      <c r="BF420" s="29"/>
      <c r="BG420" s="29"/>
      <c r="BH420" s="29"/>
      <c r="BI420" s="29"/>
      <c r="BJ420" s="29"/>
      <c r="BK420" s="29"/>
      <c r="BL420" s="29"/>
      <c r="BM420" s="29"/>
      <c r="BN420" s="29"/>
      <c r="BO420" s="29"/>
      <c r="BP420" s="29"/>
      <c r="BQ420" s="29"/>
      <c r="BR420" s="29"/>
      <c r="BS420" s="29"/>
      <c r="BT420" s="29"/>
      <c r="BU420" s="29"/>
      <c r="BV420" s="29"/>
      <c r="BW420" s="29"/>
      <c r="BX420" s="29"/>
      <c r="BY420" s="29"/>
      <c r="BZ420" s="29"/>
      <c r="CA420" s="29"/>
      <c r="CB420" s="29"/>
      <c r="CC420" s="29"/>
      <c r="CD420" s="29"/>
      <c r="CE420" s="29"/>
      <c r="CF420" s="29"/>
      <c r="CG420" s="29"/>
      <c r="CH420" s="29"/>
      <c r="CI420" s="29"/>
      <c r="CJ420" s="29"/>
      <c r="CK420" s="29"/>
      <c r="CL420" s="29"/>
      <c r="CM420" s="29"/>
      <c r="CN420" s="29"/>
      <c r="CO420" s="29"/>
      <c r="CP420" s="29"/>
      <c r="CQ420" s="29"/>
      <c r="CR420" s="29"/>
      <c r="CS420" s="29"/>
      <c r="CT420" s="29"/>
      <c r="CU420" s="29"/>
      <c r="CV420" s="29"/>
      <c r="CW420" s="29"/>
      <c r="CX420" s="29"/>
      <c r="CY420" s="29"/>
      <c r="CZ420" s="29"/>
      <c r="DA420" s="29"/>
    </row>
    <row r="421" spans="6:105">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29"/>
      <c r="AL421" s="29"/>
      <c r="AM421" s="29"/>
      <c r="AN421" s="29"/>
      <c r="AO421" s="29"/>
      <c r="AP421" s="29"/>
      <c r="AQ421" s="29"/>
      <c r="AR421" s="29"/>
      <c r="AS421" s="29"/>
      <c r="AT421" s="29"/>
      <c r="AU421" s="29"/>
      <c r="AV421" s="29"/>
      <c r="AW421" s="29"/>
      <c r="AX421" s="29"/>
      <c r="AY421" s="29"/>
      <c r="AZ421" s="29"/>
      <c r="BA421" s="29"/>
      <c r="BB421" s="29"/>
      <c r="BC421" s="29"/>
      <c r="BD421" s="29"/>
      <c r="BE421" s="29"/>
      <c r="BF421" s="29"/>
      <c r="BG421" s="29"/>
      <c r="BH421" s="29"/>
      <c r="BI421" s="29"/>
      <c r="BJ421" s="29"/>
      <c r="BK421" s="29"/>
      <c r="BL421" s="29"/>
      <c r="BM421" s="29"/>
      <c r="BN421" s="29"/>
      <c r="BO421" s="29"/>
      <c r="BP421" s="29"/>
      <c r="BQ421" s="29"/>
      <c r="BR421" s="29"/>
      <c r="BS421" s="29"/>
      <c r="BT421" s="29"/>
      <c r="BU421" s="29"/>
      <c r="BV421" s="29"/>
      <c r="BW421" s="29"/>
      <c r="BX421" s="29"/>
      <c r="BY421" s="29"/>
      <c r="BZ421" s="29"/>
      <c r="CA421" s="29"/>
      <c r="CB421" s="29"/>
      <c r="CC421" s="29"/>
      <c r="CD421" s="29"/>
      <c r="CE421" s="29"/>
      <c r="CF421" s="29"/>
      <c r="CG421" s="29"/>
      <c r="CH421" s="29"/>
      <c r="CI421" s="29"/>
      <c r="CJ421" s="29"/>
      <c r="CK421" s="29"/>
      <c r="CL421" s="29"/>
      <c r="CM421" s="29"/>
      <c r="CN421" s="29"/>
      <c r="CO421" s="29"/>
      <c r="CP421" s="29"/>
      <c r="CQ421" s="29"/>
      <c r="CR421" s="29"/>
      <c r="CS421" s="29"/>
      <c r="CT421" s="29"/>
      <c r="CU421" s="29"/>
      <c r="CV421" s="29"/>
      <c r="CW421" s="29"/>
      <c r="CX421" s="29"/>
      <c r="CY421" s="29"/>
      <c r="CZ421" s="29"/>
      <c r="DA421" s="29"/>
    </row>
    <row r="422" spans="6:105">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29"/>
      <c r="AL422" s="29"/>
      <c r="AM422" s="29"/>
      <c r="AN422" s="29"/>
      <c r="AO422" s="29"/>
      <c r="AP422" s="29"/>
      <c r="AQ422" s="29"/>
      <c r="AR422" s="29"/>
      <c r="AS422" s="29"/>
      <c r="AT422" s="29"/>
      <c r="AU422" s="29"/>
      <c r="AV422" s="29"/>
      <c r="AW422" s="29"/>
      <c r="AX422" s="29"/>
      <c r="AY422" s="29"/>
      <c r="AZ422" s="29"/>
      <c r="BA422" s="29"/>
      <c r="BB422" s="29"/>
      <c r="BC422" s="29"/>
      <c r="BD422" s="29"/>
      <c r="BE422" s="29"/>
      <c r="BF422" s="29"/>
      <c r="BG422" s="29"/>
      <c r="BH422" s="29"/>
      <c r="BI422" s="29"/>
      <c r="BJ422" s="29"/>
      <c r="BK422" s="29"/>
      <c r="BL422" s="29"/>
      <c r="BM422" s="29"/>
      <c r="BN422" s="29"/>
      <c r="BO422" s="29"/>
      <c r="BP422" s="29"/>
      <c r="BQ422" s="29"/>
      <c r="BR422" s="29"/>
      <c r="BS422" s="29"/>
      <c r="BT422" s="29"/>
      <c r="BU422" s="29"/>
      <c r="BV422" s="29"/>
      <c r="BW422" s="29"/>
      <c r="BX422" s="29"/>
      <c r="BY422" s="29"/>
      <c r="BZ422" s="29"/>
      <c r="CA422" s="29"/>
      <c r="CB422" s="29"/>
      <c r="CC422" s="29"/>
      <c r="CD422" s="29"/>
      <c r="CE422" s="29"/>
      <c r="CF422" s="29"/>
      <c r="CG422" s="29"/>
      <c r="CH422" s="29"/>
      <c r="CI422" s="29"/>
      <c r="CJ422" s="29"/>
      <c r="CK422" s="29"/>
      <c r="CL422" s="29"/>
      <c r="CM422" s="29"/>
      <c r="CN422" s="29"/>
      <c r="CO422" s="29"/>
      <c r="CP422" s="29"/>
      <c r="CQ422" s="29"/>
      <c r="CR422" s="29"/>
      <c r="CS422" s="29"/>
      <c r="CT422" s="29"/>
      <c r="CU422" s="29"/>
      <c r="CV422" s="29"/>
      <c r="CW422" s="29"/>
      <c r="CX422" s="29"/>
      <c r="CY422" s="29"/>
      <c r="CZ422" s="29"/>
      <c r="DA422" s="29"/>
    </row>
    <row r="423" spans="6:105">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29"/>
      <c r="AL423" s="29"/>
      <c r="AM423" s="29"/>
      <c r="AN423" s="29"/>
      <c r="AO423" s="29"/>
      <c r="AP423" s="29"/>
      <c r="AQ423" s="29"/>
      <c r="AR423" s="29"/>
      <c r="AS423" s="29"/>
      <c r="AT423" s="29"/>
      <c r="AU423" s="29"/>
      <c r="AV423" s="29"/>
      <c r="AW423" s="29"/>
      <c r="AX423" s="29"/>
      <c r="AY423" s="29"/>
      <c r="AZ423" s="29"/>
      <c r="BA423" s="29"/>
      <c r="BB423" s="29"/>
      <c r="BC423" s="29"/>
      <c r="BD423" s="29"/>
      <c r="BE423" s="29"/>
      <c r="BF423" s="29"/>
      <c r="BG423" s="29"/>
      <c r="BH423" s="29"/>
      <c r="BI423" s="29"/>
      <c r="BJ423" s="29"/>
      <c r="BK423" s="29"/>
      <c r="BL423" s="29"/>
      <c r="BM423" s="29"/>
      <c r="BN423" s="29"/>
      <c r="BO423" s="29"/>
      <c r="BP423" s="29"/>
      <c r="BQ423" s="29"/>
      <c r="BR423" s="29"/>
      <c r="BS423" s="29"/>
      <c r="BT423" s="29"/>
      <c r="BU423" s="29"/>
      <c r="BV423" s="29"/>
      <c r="BW423" s="29"/>
      <c r="BX423" s="29"/>
      <c r="BY423" s="29"/>
      <c r="BZ423" s="29"/>
      <c r="CA423" s="29"/>
      <c r="CB423" s="29"/>
      <c r="CC423" s="29"/>
      <c r="CD423" s="29"/>
      <c r="CE423" s="29"/>
      <c r="CF423" s="29"/>
      <c r="CG423" s="29"/>
      <c r="CH423" s="29"/>
      <c r="CI423" s="29"/>
      <c r="CJ423" s="29"/>
      <c r="CK423" s="29"/>
      <c r="CL423" s="29"/>
      <c r="CM423" s="29"/>
      <c r="CN423" s="29"/>
      <c r="CO423" s="29"/>
      <c r="CP423" s="29"/>
      <c r="CQ423" s="29"/>
      <c r="CR423" s="29"/>
      <c r="CS423" s="29"/>
      <c r="CT423" s="29"/>
      <c r="CU423" s="29"/>
      <c r="CV423" s="29"/>
      <c r="CW423" s="29"/>
      <c r="CX423" s="29"/>
      <c r="CY423" s="29"/>
      <c r="CZ423" s="29"/>
      <c r="DA423" s="29"/>
    </row>
    <row r="424" spans="6:105">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29"/>
      <c r="AL424" s="29"/>
      <c r="AM424" s="29"/>
      <c r="AN424" s="29"/>
      <c r="AO424" s="29"/>
      <c r="AP424" s="29"/>
      <c r="AQ424" s="29"/>
      <c r="AR424" s="29"/>
      <c r="AS424" s="29"/>
      <c r="AT424" s="29"/>
      <c r="AU424" s="29"/>
      <c r="AV424" s="29"/>
      <c r="AW424" s="29"/>
      <c r="AX424" s="29"/>
      <c r="AY424" s="29"/>
      <c r="AZ424" s="29"/>
      <c r="BA424" s="29"/>
      <c r="BB424" s="29"/>
      <c r="BC424" s="29"/>
      <c r="BD424" s="29"/>
      <c r="BE424" s="29"/>
      <c r="BF424" s="29"/>
      <c r="BG424" s="29"/>
      <c r="BH424" s="29"/>
      <c r="BI424" s="29"/>
      <c r="BJ424" s="29"/>
      <c r="BK424" s="29"/>
      <c r="BL424" s="29"/>
      <c r="BM424" s="29"/>
      <c r="BN424" s="29"/>
      <c r="BO424" s="29"/>
      <c r="BP424" s="29"/>
      <c r="BQ424" s="29"/>
      <c r="BR424" s="29"/>
      <c r="BS424" s="29"/>
      <c r="BT424" s="29"/>
      <c r="BU424" s="29"/>
      <c r="BV424" s="29"/>
      <c r="BW424" s="29"/>
      <c r="BX424" s="29"/>
      <c r="BY424" s="29"/>
      <c r="BZ424" s="29"/>
      <c r="CA424" s="29"/>
      <c r="CB424" s="29"/>
      <c r="CC424" s="29"/>
      <c r="CD424" s="29"/>
      <c r="CE424" s="29"/>
      <c r="CF424" s="29"/>
      <c r="CG424" s="29"/>
      <c r="CH424" s="29"/>
      <c r="CI424" s="29"/>
      <c r="CJ424" s="29"/>
      <c r="CK424" s="29"/>
      <c r="CL424" s="29"/>
      <c r="CM424" s="29"/>
      <c r="CN424" s="29"/>
      <c r="CO424" s="29"/>
      <c r="CP424" s="29"/>
      <c r="CQ424" s="29"/>
      <c r="CR424" s="29"/>
      <c r="CS424" s="29"/>
      <c r="CT424" s="29"/>
      <c r="CU424" s="29"/>
      <c r="CV424" s="29"/>
      <c r="CW424" s="29"/>
      <c r="CX424" s="29"/>
      <c r="CY424" s="29"/>
      <c r="CZ424" s="29"/>
      <c r="DA424" s="29"/>
    </row>
    <row r="425" spans="6:105">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29"/>
      <c r="AL425" s="29"/>
      <c r="AM425" s="29"/>
      <c r="AN425" s="29"/>
      <c r="AO425" s="29"/>
      <c r="AP425" s="29"/>
      <c r="AQ425" s="29"/>
      <c r="AR425" s="29"/>
      <c r="AS425" s="29"/>
      <c r="AT425" s="29"/>
      <c r="AU425" s="29"/>
      <c r="AV425" s="29"/>
      <c r="AW425" s="29"/>
      <c r="AX425" s="29"/>
      <c r="AY425" s="29"/>
      <c r="AZ425" s="29"/>
      <c r="BA425" s="29"/>
      <c r="BB425" s="29"/>
      <c r="BC425" s="29"/>
      <c r="BD425" s="29"/>
      <c r="BE425" s="29"/>
      <c r="BF425" s="29"/>
      <c r="BG425" s="29"/>
      <c r="BH425" s="29"/>
      <c r="BI425" s="29"/>
      <c r="BJ425" s="29"/>
      <c r="BK425" s="29"/>
      <c r="BL425" s="29"/>
      <c r="BM425" s="29"/>
      <c r="BN425" s="29"/>
      <c r="BO425" s="29"/>
      <c r="BP425" s="29"/>
      <c r="BQ425" s="29"/>
      <c r="BR425" s="29"/>
      <c r="BS425" s="29"/>
      <c r="BT425" s="29"/>
      <c r="BU425" s="29"/>
      <c r="BV425" s="29"/>
      <c r="BW425" s="29"/>
      <c r="BX425" s="29"/>
      <c r="BY425" s="29"/>
      <c r="BZ425" s="29"/>
      <c r="CA425" s="29"/>
      <c r="CB425" s="29"/>
      <c r="CC425" s="29"/>
      <c r="CD425" s="29"/>
      <c r="CE425" s="29"/>
      <c r="CF425" s="29"/>
      <c r="CG425" s="29"/>
      <c r="CH425" s="29"/>
      <c r="CI425" s="29"/>
      <c r="CJ425" s="29"/>
      <c r="CK425" s="29"/>
      <c r="CL425" s="29"/>
      <c r="CM425" s="29"/>
      <c r="CN425" s="29"/>
      <c r="CO425" s="29"/>
      <c r="CP425" s="29"/>
      <c r="CQ425" s="29"/>
      <c r="CR425" s="29"/>
      <c r="CS425" s="29"/>
      <c r="CT425" s="29"/>
      <c r="CU425" s="29"/>
      <c r="CV425" s="29"/>
      <c r="CW425" s="29"/>
      <c r="CX425" s="29"/>
      <c r="CY425" s="29"/>
      <c r="CZ425" s="29"/>
      <c r="DA425" s="29"/>
    </row>
    <row r="426" spans="6:105">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29"/>
      <c r="AL426" s="29"/>
      <c r="AM426" s="29"/>
      <c r="AN426" s="29"/>
      <c r="AO426" s="29"/>
      <c r="AP426" s="29"/>
      <c r="AQ426" s="29"/>
      <c r="AR426" s="29"/>
      <c r="AS426" s="29"/>
      <c r="AT426" s="29"/>
      <c r="AU426" s="29"/>
      <c r="AV426" s="29"/>
      <c r="AW426" s="29"/>
      <c r="AX426" s="29"/>
      <c r="AY426" s="29"/>
      <c r="AZ426" s="29"/>
      <c r="BA426" s="29"/>
      <c r="BB426" s="29"/>
      <c r="BC426" s="29"/>
      <c r="BD426" s="29"/>
      <c r="BE426" s="29"/>
      <c r="BF426" s="29"/>
      <c r="BG426" s="29"/>
      <c r="BH426" s="29"/>
      <c r="BI426" s="29"/>
      <c r="BJ426" s="29"/>
      <c r="BK426" s="29"/>
      <c r="BL426" s="29"/>
      <c r="BM426" s="29"/>
      <c r="BN426" s="29"/>
      <c r="BO426" s="29"/>
      <c r="BP426" s="29"/>
      <c r="BQ426" s="29"/>
      <c r="BR426" s="29"/>
      <c r="BS426" s="29"/>
      <c r="BT426" s="29"/>
      <c r="BU426" s="29"/>
      <c r="BV426" s="29"/>
      <c r="BW426" s="29"/>
      <c r="BX426" s="29"/>
      <c r="BY426" s="29"/>
      <c r="BZ426" s="29"/>
      <c r="CA426" s="29"/>
      <c r="CB426" s="29"/>
      <c r="CC426" s="29"/>
      <c r="CD426" s="29"/>
      <c r="CE426" s="29"/>
      <c r="CF426" s="29"/>
      <c r="CG426" s="29"/>
      <c r="CH426" s="29"/>
      <c r="CI426" s="29"/>
      <c r="CJ426" s="29"/>
      <c r="CK426" s="29"/>
      <c r="CL426" s="29"/>
      <c r="CM426" s="29"/>
      <c r="CN426" s="29"/>
      <c r="CO426" s="29"/>
      <c r="CP426" s="29"/>
      <c r="CQ426" s="29"/>
      <c r="CR426" s="29"/>
      <c r="CS426" s="29"/>
      <c r="CT426" s="29"/>
      <c r="CU426" s="29"/>
      <c r="CV426" s="29"/>
      <c r="CW426" s="29"/>
      <c r="CX426" s="29"/>
      <c r="CY426" s="29"/>
      <c r="CZ426" s="29"/>
      <c r="DA426" s="29"/>
    </row>
    <row r="427" spans="6:105">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29"/>
      <c r="AL427" s="29"/>
      <c r="AM427" s="29"/>
      <c r="AN427" s="29"/>
      <c r="AO427" s="29"/>
      <c r="AP427" s="29"/>
      <c r="AQ427" s="29"/>
      <c r="AR427" s="29"/>
      <c r="AS427" s="29"/>
      <c r="AT427" s="29"/>
      <c r="AU427" s="29"/>
      <c r="AV427" s="29"/>
      <c r="AW427" s="29"/>
      <c r="AX427" s="29"/>
      <c r="AY427" s="29"/>
      <c r="AZ427" s="29"/>
      <c r="BA427" s="29"/>
      <c r="BB427" s="29"/>
      <c r="BC427" s="29"/>
      <c r="BD427" s="29"/>
      <c r="BE427" s="29"/>
      <c r="BF427" s="29"/>
      <c r="BG427" s="29"/>
      <c r="BH427" s="29"/>
      <c r="BI427" s="29"/>
      <c r="BJ427" s="29"/>
      <c r="BK427" s="29"/>
      <c r="BL427" s="29"/>
      <c r="BM427" s="29"/>
      <c r="BN427" s="29"/>
      <c r="BO427" s="29"/>
      <c r="BP427" s="29"/>
      <c r="BQ427" s="29"/>
      <c r="BR427" s="29"/>
      <c r="BS427" s="29"/>
      <c r="BT427" s="29"/>
      <c r="BU427" s="29"/>
      <c r="BV427" s="29"/>
      <c r="BW427" s="29"/>
      <c r="BX427" s="29"/>
      <c r="BY427" s="29"/>
      <c r="BZ427" s="29"/>
      <c r="CA427" s="29"/>
      <c r="CB427" s="29"/>
      <c r="CC427" s="29"/>
      <c r="CD427" s="29"/>
      <c r="CE427" s="29"/>
      <c r="CF427" s="29"/>
      <c r="CG427" s="29"/>
      <c r="CH427" s="29"/>
      <c r="CI427" s="29"/>
      <c r="CJ427" s="29"/>
      <c r="CK427" s="29"/>
      <c r="CL427" s="29"/>
      <c r="CM427" s="29"/>
      <c r="CN427" s="29"/>
      <c r="CO427" s="29"/>
      <c r="CP427" s="29"/>
      <c r="CQ427" s="29"/>
      <c r="CR427" s="29"/>
      <c r="CS427" s="29"/>
      <c r="CT427" s="29"/>
      <c r="CU427" s="29"/>
      <c r="CV427" s="29"/>
      <c r="CW427" s="29"/>
      <c r="CX427" s="29"/>
      <c r="CY427" s="29"/>
      <c r="CZ427" s="29"/>
      <c r="DA427" s="29"/>
    </row>
    <row r="428" spans="6:105">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29"/>
      <c r="AL428" s="29"/>
      <c r="AM428" s="29"/>
      <c r="AN428" s="29"/>
      <c r="AO428" s="29"/>
      <c r="AP428" s="29"/>
      <c r="AQ428" s="29"/>
      <c r="AR428" s="29"/>
      <c r="AS428" s="29"/>
      <c r="AT428" s="29"/>
      <c r="AU428" s="29"/>
      <c r="AV428" s="29"/>
      <c r="AW428" s="29"/>
      <c r="AX428" s="29"/>
      <c r="AY428" s="29"/>
      <c r="AZ428" s="29"/>
      <c r="BA428" s="29"/>
      <c r="BB428" s="29"/>
      <c r="BC428" s="29"/>
      <c r="BD428" s="29"/>
      <c r="BE428" s="29"/>
      <c r="BF428" s="29"/>
      <c r="BG428" s="29"/>
      <c r="BH428" s="29"/>
      <c r="BI428" s="29"/>
      <c r="BJ428" s="29"/>
      <c r="BK428" s="29"/>
      <c r="BL428" s="29"/>
      <c r="BM428" s="29"/>
      <c r="BN428" s="29"/>
      <c r="BO428" s="29"/>
      <c r="BP428" s="29"/>
      <c r="BQ428" s="29"/>
      <c r="BR428" s="29"/>
      <c r="BS428" s="29"/>
      <c r="BT428" s="29"/>
      <c r="BU428" s="29"/>
      <c r="BV428" s="29"/>
      <c r="BW428" s="29"/>
      <c r="BX428" s="29"/>
      <c r="BY428" s="29"/>
      <c r="BZ428" s="29"/>
      <c r="CA428" s="29"/>
      <c r="CB428" s="29"/>
      <c r="CC428" s="29"/>
      <c r="CD428" s="29"/>
      <c r="CE428" s="29"/>
      <c r="CF428" s="29"/>
      <c r="CG428" s="29"/>
      <c r="CH428" s="29"/>
      <c r="CI428" s="29"/>
      <c r="CJ428" s="29"/>
      <c r="CK428" s="29"/>
      <c r="CL428" s="29"/>
      <c r="CM428" s="29"/>
      <c r="CN428" s="29"/>
      <c r="CO428" s="29"/>
      <c r="CP428" s="29"/>
      <c r="CQ428" s="29"/>
      <c r="CR428" s="29"/>
      <c r="CS428" s="29"/>
      <c r="CT428" s="29"/>
      <c r="CU428" s="29"/>
      <c r="CV428" s="29"/>
      <c r="CW428" s="29"/>
      <c r="CX428" s="29"/>
      <c r="CY428" s="29"/>
      <c r="CZ428" s="29"/>
      <c r="DA428" s="29"/>
    </row>
    <row r="429" spans="6:105">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29"/>
      <c r="AL429" s="29"/>
      <c r="AM429" s="29"/>
      <c r="AN429" s="29"/>
      <c r="AO429" s="29"/>
      <c r="AP429" s="29"/>
      <c r="AQ429" s="29"/>
      <c r="AR429" s="29"/>
      <c r="AS429" s="29"/>
      <c r="AT429" s="29"/>
      <c r="AU429" s="29"/>
      <c r="AV429" s="29"/>
      <c r="AW429" s="29"/>
      <c r="AX429" s="29"/>
      <c r="AY429" s="29"/>
      <c r="AZ429" s="29"/>
      <c r="BA429" s="29"/>
      <c r="BB429" s="29"/>
      <c r="BC429" s="29"/>
      <c r="BD429" s="29"/>
      <c r="BE429" s="29"/>
      <c r="BF429" s="29"/>
      <c r="BG429" s="29"/>
      <c r="BH429" s="29"/>
      <c r="BI429" s="29"/>
      <c r="BJ429" s="29"/>
      <c r="BK429" s="29"/>
      <c r="BL429" s="29"/>
      <c r="BM429" s="29"/>
      <c r="BN429" s="29"/>
      <c r="BO429" s="29"/>
      <c r="BP429" s="29"/>
      <c r="BQ429" s="29"/>
      <c r="BR429" s="29"/>
      <c r="BS429" s="29"/>
      <c r="BT429" s="29"/>
      <c r="BU429" s="29"/>
      <c r="BV429" s="29"/>
      <c r="BW429" s="29"/>
      <c r="BX429" s="29"/>
      <c r="BY429" s="29"/>
      <c r="BZ429" s="29"/>
      <c r="CA429" s="29"/>
      <c r="CB429" s="29"/>
      <c r="CC429" s="29"/>
      <c r="CD429" s="29"/>
      <c r="CE429" s="29"/>
      <c r="CF429" s="29"/>
      <c r="CG429" s="29"/>
      <c r="CH429" s="29"/>
      <c r="CI429" s="29"/>
      <c r="CJ429" s="29"/>
      <c r="CK429" s="29"/>
      <c r="CL429" s="29"/>
      <c r="CM429" s="29"/>
      <c r="CN429" s="29"/>
      <c r="CO429" s="29"/>
      <c r="CP429" s="29"/>
      <c r="CQ429" s="29"/>
      <c r="CR429" s="29"/>
      <c r="CS429" s="29"/>
      <c r="CT429" s="29"/>
      <c r="CU429" s="29"/>
      <c r="CV429" s="29"/>
      <c r="CW429" s="29"/>
      <c r="CX429" s="29"/>
      <c r="CY429" s="29"/>
      <c r="CZ429" s="29"/>
      <c r="DA429" s="29"/>
    </row>
    <row r="430" spans="6:105">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29"/>
      <c r="AL430" s="29"/>
      <c r="AM430" s="29"/>
      <c r="AN430" s="29"/>
      <c r="AO430" s="29"/>
      <c r="AP430" s="29"/>
      <c r="AQ430" s="29"/>
      <c r="AR430" s="29"/>
      <c r="AS430" s="29"/>
      <c r="AT430" s="29"/>
      <c r="AU430" s="29"/>
      <c r="AV430" s="29"/>
      <c r="AW430" s="29"/>
      <c r="AX430" s="29"/>
      <c r="AY430" s="29"/>
      <c r="AZ430" s="29"/>
      <c r="BA430" s="29"/>
      <c r="BB430" s="29"/>
      <c r="BC430" s="29"/>
      <c r="BD430" s="29"/>
      <c r="BE430" s="29"/>
      <c r="BF430" s="29"/>
      <c r="BG430" s="29"/>
      <c r="BH430" s="29"/>
      <c r="BI430" s="29"/>
      <c r="BJ430" s="29"/>
      <c r="BK430" s="29"/>
      <c r="BL430" s="29"/>
      <c r="BM430" s="29"/>
      <c r="BN430" s="29"/>
      <c r="BO430" s="29"/>
      <c r="BP430" s="29"/>
      <c r="BQ430" s="29"/>
      <c r="BR430" s="29"/>
      <c r="BS430" s="29"/>
      <c r="BT430" s="29"/>
      <c r="BU430" s="29"/>
      <c r="BV430" s="29"/>
      <c r="BW430" s="29"/>
      <c r="BX430" s="29"/>
      <c r="BY430" s="29"/>
      <c r="BZ430" s="29"/>
      <c r="CA430" s="29"/>
      <c r="CB430" s="29"/>
      <c r="CC430" s="29"/>
      <c r="CD430" s="29"/>
      <c r="CE430" s="29"/>
      <c r="CF430" s="29"/>
      <c r="CG430" s="29"/>
      <c r="CH430" s="29"/>
      <c r="CI430" s="29"/>
      <c r="CJ430" s="29"/>
      <c r="CK430" s="29"/>
      <c r="CL430" s="29"/>
      <c r="CM430" s="29"/>
      <c r="CN430" s="29"/>
      <c r="CO430" s="29"/>
      <c r="CP430" s="29"/>
      <c r="CQ430" s="29"/>
      <c r="CR430" s="29"/>
      <c r="CS430" s="29"/>
      <c r="CT430" s="29"/>
      <c r="CU430" s="29"/>
      <c r="CV430" s="29"/>
      <c r="CW430" s="29"/>
      <c r="CX430" s="29"/>
      <c r="CY430" s="29"/>
      <c r="CZ430" s="29"/>
      <c r="DA430" s="29"/>
    </row>
    <row r="431" spans="6:105">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29"/>
      <c r="AL431" s="29"/>
      <c r="AM431" s="29"/>
      <c r="AN431" s="29"/>
      <c r="AO431" s="29"/>
      <c r="AP431" s="29"/>
      <c r="AQ431" s="29"/>
      <c r="AR431" s="29"/>
      <c r="AS431" s="29"/>
      <c r="AT431" s="29"/>
      <c r="AU431" s="29"/>
      <c r="AV431" s="29"/>
      <c r="AW431" s="29"/>
      <c r="AX431" s="29"/>
      <c r="AY431" s="29"/>
      <c r="AZ431" s="29"/>
      <c r="BA431" s="29"/>
      <c r="BB431" s="29"/>
      <c r="BC431" s="29"/>
      <c r="BD431" s="29"/>
      <c r="BE431" s="29"/>
      <c r="BF431" s="29"/>
      <c r="BG431" s="29"/>
      <c r="BH431" s="29"/>
      <c r="BI431" s="29"/>
      <c r="BJ431" s="29"/>
      <c r="BK431" s="29"/>
      <c r="BL431" s="29"/>
      <c r="BM431" s="29"/>
      <c r="BN431" s="29"/>
      <c r="BO431" s="29"/>
      <c r="BP431" s="29"/>
      <c r="BQ431" s="29"/>
      <c r="BR431" s="29"/>
      <c r="BS431" s="29"/>
      <c r="BT431" s="29"/>
      <c r="BU431" s="29"/>
      <c r="BV431" s="29"/>
      <c r="BW431" s="29"/>
      <c r="BX431" s="29"/>
      <c r="BY431" s="29"/>
      <c r="BZ431" s="29"/>
      <c r="CA431" s="29"/>
      <c r="CB431" s="29"/>
      <c r="CC431" s="29"/>
      <c r="CD431" s="29"/>
      <c r="CE431" s="29"/>
      <c r="CF431" s="29"/>
      <c r="CG431" s="29"/>
      <c r="CH431" s="29"/>
      <c r="CI431" s="29"/>
      <c r="CJ431" s="29"/>
      <c r="CK431" s="29"/>
      <c r="CL431" s="29"/>
      <c r="CM431" s="29"/>
      <c r="CN431" s="29"/>
      <c r="CO431" s="29"/>
      <c r="CP431" s="29"/>
      <c r="CQ431" s="29"/>
      <c r="CR431" s="29"/>
      <c r="CS431" s="29"/>
      <c r="CT431" s="29"/>
      <c r="CU431" s="29"/>
      <c r="CV431" s="29"/>
      <c r="CW431" s="29"/>
      <c r="CX431" s="29"/>
      <c r="CY431" s="29"/>
      <c r="CZ431" s="29"/>
      <c r="DA431" s="29"/>
    </row>
    <row r="432" spans="6:105">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29"/>
      <c r="AL432" s="29"/>
      <c r="AM432" s="29"/>
      <c r="AN432" s="29"/>
      <c r="AO432" s="29"/>
      <c r="AP432" s="29"/>
      <c r="AQ432" s="29"/>
      <c r="AR432" s="29"/>
      <c r="AS432" s="29"/>
      <c r="AT432" s="29"/>
      <c r="AU432" s="29"/>
      <c r="AV432" s="29"/>
      <c r="AW432" s="29"/>
      <c r="AX432" s="29"/>
      <c r="AY432" s="29"/>
      <c r="AZ432" s="29"/>
      <c r="BA432" s="29"/>
      <c r="BB432" s="29"/>
      <c r="BC432" s="29"/>
      <c r="BD432" s="29"/>
      <c r="BE432" s="29"/>
      <c r="BF432" s="29"/>
      <c r="BG432" s="29"/>
      <c r="BH432" s="29"/>
      <c r="BI432" s="29"/>
      <c r="BJ432" s="29"/>
      <c r="BK432" s="29"/>
      <c r="BL432" s="29"/>
      <c r="BM432" s="29"/>
      <c r="BN432" s="29"/>
      <c r="BO432" s="29"/>
      <c r="BP432" s="29"/>
      <c r="BQ432" s="29"/>
      <c r="BR432" s="29"/>
      <c r="BS432" s="29"/>
      <c r="BT432" s="29"/>
      <c r="BU432" s="29"/>
      <c r="BV432" s="29"/>
      <c r="BW432" s="29"/>
      <c r="BX432" s="29"/>
      <c r="BY432" s="29"/>
      <c r="BZ432" s="29"/>
      <c r="CA432" s="29"/>
      <c r="CB432" s="29"/>
      <c r="CC432" s="29"/>
      <c r="CD432" s="29"/>
      <c r="CE432" s="29"/>
      <c r="CF432" s="29"/>
      <c r="CG432" s="29"/>
      <c r="CH432" s="29"/>
      <c r="CI432" s="29"/>
      <c r="CJ432" s="29"/>
      <c r="CK432" s="29"/>
      <c r="CL432" s="29"/>
      <c r="CM432" s="29"/>
      <c r="CN432" s="29"/>
      <c r="CO432" s="29"/>
      <c r="CP432" s="29"/>
      <c r="CQ432" s="29"/>
      <c r="CR432" s="29"/>
      <c r="CS432" s="29"/>
      <c r="CT432" s="29"/>
      <c r="CU432" s="29"/>
      <c r="CV432" s="29"/>
      <c r="CW432" s="29"/>
      <c r="CX432" s="29"/>
      <c r="CY432" s="29"/>
      <c r="CZ432" s="29"/>
      <c r="DA432" s="29"/>
    </row>
    <row r="433" spans="6:105">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c r="AY433" s="29"/>
      <c r="AZ433" s="29"/>
      <c r="BA433" s="29"/>
      <c r="BB433" s="29"/>
      <c r="BC433" s="29"/>
      <c r="BD433" s="29"/>
      <c r="BE433" s="29"/>
      <c r="BF433" s="29"/>
      <c r="BG433" s="29"/>
      <c r="BH433" s="29"/>
      <c r="BI433" s="29"/>
      <c r="BJ433" s="29"/>
      <c r="BK433" s="29"/>
      <c r="BL433" s="29"/>
      <c r="BM433" s="29"/>
      <c r="BN433" s="29"/>
      <c r="BO433" s="29"/>
      <c r="BP433" s="29"/>
      <c r="BQ433" s="29"/>
      <c r="BR433" s="29"/>
      <c r="BS433" s="29"/>
      <c r="BT433" s="29"/>
      <c r="BU433" s="29"/>
      <c r="BV433" s="29"/>
      <c r="BW433" s="29"/>
      <c r="BX433" s="29"/>
      <c r="BY433" s="29"/>
      <c r="BZ433" s="29"/>
      <c r="CA433" s="29"/>
      <c r="CB433" s="29"/>
      <c r="CC433" s="29"/>
      <c r="CD433" s="29"/>
      <c r="CE433" s="29"/>
      <c r="CF433" s="29"/>
      <c r="CG433" s="29"/>
      <c r="CH433" s="29"/>
      <c r="CI433" s="29"/>
      <c r="CJ433" s="29"/>
      <c r="CK433" s="29"/>
      <c r="CL433" s="29"/>
      <c r="CM433" s="29"/>
      <c r="CN433" s="29"/>
      <c r="CO433" s="29"/>
      <c r="CP433" s="29"/>
      <c r="CQ433" s="29"/>
      <c r="CR433" s="29"/>
      <c r="CS433" s="29"/>
      <c r="CT433" s="29"/>
      <c r="CU433" s="29"/>
      <c r="CV433" s="29"/>
      <c r="CW433" s="29"/>
      <c r="CX433" s="29"/>
      <c r="CY433" s="29"/>
      <c r="CZ433" s="29"/>
      <c r="DA433" s="29"/>
    </row>
    <row r="434" spans="6:105">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c r="CA434" s="29"/>
      <c r="CB434" s="29"/>
      <c r="CC434" s="29"/>
      <c r="CD434" s="29"/>
      <c r="CE434" s="29"/>
      <c r="CF434" s="29"/>
      <c r="CG434" s="29"/>
      <c r="CH434" s="29"/>
      <c r="CI434" s="29"/>
      <c r="CJ434" s="29"/>
      <c r="CK434" s="29"/>
      <c r="CL434" s="29"/>
      <c r="CM434" s="29"/>
      <c r="CN434" s="29"/>
      <c r="CO434" s="29"/>
      <c r="CP434" s="29"/>
      <c r="CQ434" s="29"/>
      <c r="CR434" s="29"/>
      <c r="CS434" s="29"/>
      <c r="CT434" s="29"/>
      <c r="CU434" s="29"/>
      <c r="CV434" s="29"/>
      <c r="CW434" s="29"/>
      <c r="CX434" s="29"/>
      <c r="CY434" s="29"/>
      <c r="CZ434" s="29"/>
      <c r="DA434" s="29"/>
    </row>
    <row r="435" spans="6:105">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c r="AD435" s="29"/>
      <c r="AE435" s="29"/>
      <c r="AF435" s="29"/>
      <c r="AG435" s="29"/>
      <c r="AH435" s="29"/>
      <c r="AI435" s="29"/>
      <c r="AJ435" s="29"/>
      <c r="AK435" s="29"/>
      <c r="AL435" s="29"/>
      <c r="AM435" s="29"/>
      <c r="AN435" s="29"/>
      <c r="AO435" s="29"/>
      <c r="AP435" s="29"/>
      <c r="AQ435" s="29"/>
      <c r="AR435" s="29"/>
      <c r="AS435" s="29"/>
      <c r="AT435" s="29"/>
      <c r="AU435" s="29"/>
      <c r="AV435" s="29"/>
      <c r="AW435" s="29"/>
      <c r="AX435" s="29"/>
      <c r="AY435" s="29"/>
      <c r="AZ435" s="29"/>
      <c r="BA435" s="29"/>
      <c r="BB435" s="29"/>
      <c r="BC435" s="29"/>
      <c r="BD435" s="29"/>
      <c r="BE435" s="29"/>
      <c r="BF435" s="29"/>
      <c r="BG435" s="29"/>
      <c r="BH435" s="29"/>
      <c r="BI435" s="29"/>
      <c r="BJ435" s="29"/>
      <c r="BK435" s="29"/>
      <c r="BL435" s="29"/>
      <c r="BM435" s="29"/>
      <c r="BN435" s="29"/>
      <c r="BO435" s="29"/>
      <c r="BP435" s="29"/>
      <c r="BQ435" s="29"/>
      <c r="BR435" s="29"/>
      <c r="BS435" s="29"/>
      <c r="BT435" s="29"/>
      <c r="BU435" s="29"/>
      <c r="BV435" s="29"/>
      <c r="BW435" s="29"/>
      <c r="BX435" s="29"/>
      <c r="BY435" s="29"/>
      <c r="BZ435" s="29"/>
      <c r="CA435" s="29"/>
      <c r="CB435" s="29"/>
      <c r="CC435" s="29"/>
      <c r="CD435" s="29"/>
      <c r="CE435" s="29"/>
      <c r="CF435" s="29"/>
      <c r="CG435" s="29"/>
      <c r="CH435" s="29"/>
      <c r="CI435" s="29"/>
      <c r="CJ435" s="29"/>
      <c r="CK435" s="29"/>
      <c r="CL435" s="29"/>
      <c r="CM435" s="29"/>
      <c r="CN435" s="29"/>
      <c r="CO435" s="29"/>
      <c r="CP435" s="29"/>
      <c r="CQ435" s="29"/>
      <c r="CR435" s="29"/>
      <c r="CS435" s="29"/>
      <c r="CT435" s="29"/>
      <c r="CU435" s="29"/>
      <c r="CV435" s="29"/>
      <c r="CW435" s="29"/>
      <c r="CX435" s="29"/>
      <c r="CY435" s="29"/>
      <c r="CZ435" s="29"/>
      <c r="DA435" s="29"/>
    </row>
    <row r="436" spans="6:105">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c r="AD436" s="29"/>
      <c r="AE436" s="29"/>
      <c r="AF436" s="29"/>
      <c r="AG436" s="29"/>
      <c r="AH436" s="29"/>
      <c r="AI436" s="29"/>
      <c r="AJ436" s="29"/>
      <c r="AK436" s="29"/>
      <c r="AL436" s="29"/>
      <c r="AM436" s="29"/>
      <c r="AN436" s="29"/>
      <c r="AO436" s="29"/>
      <c r="AP436" s="29"/>
      <c r="AQ436" s="29"/>
      <c r="AR436" s="29"/>
      <c r="AS436" s="29"/>
      <c r="AT436" s="29"/>
      <c r="AU436" s="29"/>
      <c r="AV436" s="29"/>
      <c r="AW436" s="29"/>
      <c r="AX436" s="29"/>
      <c r="AY436" s="29"/>
      <c r="AZ436" s="29"/>
      <c r="BA436" s="29"/>
      <c r="BB436" s="29"/>
      <c r="BC436" s="29"/>
      <c r="BD436" s="29"/>
      <c r="BE436" s="29"/>
      <c r="BF436" s="29"/>
      <c r="BG436" s="29"/>
      <c r="BH436" s="29"/>
      <c r="BI436" s="29"/>
      <c r="BJ436" s="29"/>
      <c r="BK436" s="29"/>
      <c r="BL436" s="29"/>
      <c r="BM436" s="29"/>
      <c r="BN436" s="29"/>
      <c r="BO436" s="29"/>
      <c r="BP436" s="29"/>
      <c r="BQ436" s="29"/>
      <c r="BR436" s="29"/>
      <c r="BS436" s="29"/>
      <c r="BT436" s="29"/>
      <c r="BU436" s="29"/>
      <c r="BV436" s="29"/>
      <c r="BW436" s="29"/>
      <c r="BX436" s="29"/>
      <c r="BY436" s="29"/>
      <c r="BZ436" s="29"/>
      <c r="CA436" s="29"/>
      <c r="CB436" s="29"/>
      <c r="CC436" s="29"/>
      <c r="CD436" s="29"/>
      <c r="CE436" s="29"/>
      <c r="CF436" s="29"/>
      <c r="CG436" s="29"/>
      <c r="CH436" s="29"/>
      <c r="CI436" s="29"/>
      <c r="CJ436" s="29"/>
      <c r="CK436" s="29"/>
      <c r="CL436" s="29"/>
      <c r="CM436" s="29"/>
      <c r="CN436" s="29"/>
      <c r="CO436" s="29"/>
      <c r="CP436" s="29"/>
      <c r="CQ436" s="29"/>
      <c r="CR436" s="29"/>
      <c r="CS436" s="29"/>
      <c r="CT436" s="29"/>
      <c r="CU436" s="29"/>
      <c r="CV436" s="29"/>
      <c r="CW436" s="29"/>
      <c r="CX436" s="29"/>
      <c r="CY436" s="29"/>
      <c r="CZ436" s="29"/>
      <c r="DA436" s="29"/>
    </row>
    <row r="437" spans="6:105">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c r="AD437" s="29"/>
      <c r="AE437" s="29"/>
      <c r="AF437" s="29"/>
      <c r="AG437" s="29"/>
      <c r="AH437" s="29"/>
      <c r="AI437" s="29"/>
      <c r="AJ437" s="29"/>
      <c r="AK437" s="29"/>
      <c r="AL437" s="29"/>
      <c r="AM437" s="29"/>
      <c r="AN437" s="29"/>
      <c r="AO437" s="29"/>
      <c r="AP437" s="29"/>
      <c r="AQ437" s="29"/>
      <c r="AR437" s="29"/>
      <c r="AS437" s="29"/>
      <c r="AT437" s="29"/>
      <c r="AU437" s="29"/>
      <c r="AV437" s="29"/>
      <c r="AW437" s="29"/>
      <c r="AX437" s="29"/>
      <c r="AY437" s="29"/>
      <c r="AZ437" s="29"/>
      <c r="BA437" s="29"/>
      <c r="BB437" s="29"/>
      <c r="BC437" s="29"/>
      <c r="BD437" s="29"/>
      <c r="BE437" s="29"/>
      <c r="BF437" s="29"/>
      <c r="BG437" s="29"/>
      <c r="BH437" s="29"/>
      <c r="BI437" s="29"/>
      <c r="BJ437" s="29"/>
      <c r="BK437" s="29"/>
      <c r="BL437" s="29"/>
      <c r="BM437" s="29"/>
      <c r="BN437" s="29"/>
      <c r="BO437" s="29"/>
      <c r="BP437" s="29"/>
      <c r="BQ437" s="29"/>
      <c r="BR437" s="29"/>
      <c r="BS437" s="29"/>
      <c r="BT437" s="29"/>
      <c r="BU437" s="29"/>
      <c r="BV437" s="29"/>
      <c r="BW437" s="29"/>
      <c r="BX437" s="29"/>
      <c r="BY437" s="29"/>
      <c r="BZ437" s="29"/>
      <c r="CA437" s="29"/>
      <c r="CB437" s="29"/>
      <c r="CC437" s="29"/>
      <c r="CD437" s="29"/>
      <c r="CE437" s="29"/>
      <c r="CF437" s="29"/>
      <c r="CG437" s="29"/>
      <c r="CH437" s="29"/>
      <c r="CI437" s="29"/>
      <c r="CJ437" s="29"/>
      <c r="CK437" s="29"/>
      <c r="CL437" s="29"/>
      <c r="CM437" s="29"/>
      <c r="CN437" s="29"/>
      <c r="CO437" s="29"/>
      <c r="CP437" s="29"/>
      <c r="CQ437" s="29"/>
      <c r="CR437" s="29"/>
      <c r="CS437" s="29"/>
      <c r="CT437" s="29"/>
      <c r="CU437" s="29"/>
      <c r="CV437" s="29"/>
      <c r="CW437" s="29"/>
      <c r="CX437" s="29"/>
      <c r="CY437" s="29"/>
      <c r="CZ437" s="29"/>
      <c r="DA437" s="29"/>
    </row>
    <row r="438" spans="6:105">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c r="AD438" s="29"/>
      <c r="AE438" s="29"/>
      <c r="AF438" s="29"/>
      <c r="AG438" s="29"/>
      <c r="AH438" s="29"/>
      <c r="AI438" s="29"/>
      <c r="AJ438" s="29"/>
      <c r="AK438" s="29"/>
      <c r="AL438" s="29"/>
      <c r="AM438" s="29"/>
      <c r="AN438" s="29"/>
      <c r="AO438" s="29"/>
      <c r="AP438" s="29"/>
      <c r="AQ438" s="29"/>
      <c r="AR438" s="29"/>
      <c r="AS438" s="29"/>
      <c r="AT438" s="29"/>
      <c r="AU438" s="29"/>
      <c r="AV438" s="29"/>
      <c r="AW438" s="29"/>
      <c r="AX438" s="29"/>
      <c r="AY438" s="29"/>
      <c r="AZ438" s="29"/>
      <c r="BA438" s="29"/>
      <c r="BB438" s="29"/>
      <c r="BC438" s="29"/>
      <c r="BD438" s="29"/>
      <c r="BE438" s="29"/>
      <c r="BF438" s="29"/>
      <c r="BG438" s="29"/>
      <c r="BH438" s="29"/>
      <c r="BI438" s="29"/>
      <c r="BJ438" s="29"/>
      <c r="BK438" s="29"/>
      <c r="BL438" s="29"/>
      <c r="BM438" s="29"/>
      <c r="BN438" s="29"/>
      <c r="BO438" s="29"/>
      <c r="BP438" s="29"/>
      <c r="BQ438" s="29"/>
      <c r="BR438" s="29"/>
      <c r="BS438" s="29"/>
      <c r="BT438" s="29"/>
      <c r="BU438" s="29"/>
      <c r="BV438" s="29"/>
      <c r="BW438" s="29"/>
      <c r="BX438" s="29"/>
      <c r="BY438" s="29"/>
      <c r="BZ438" s="29"/>
      <c r="CA438" s="29"/>
      <c r="CB438" s="29"/>
      <c r="CC438" s="29"/>
      <c r="CD438" s="29"/>
      <c r="CE438" s="29"/>
      <c r="CF438" s="29"/>
      <c r="CG438" s="29"/>
      <c r="CH438" s="29"/>
      <c r="CI438" s="29"/>
      <c r="CJ438" s="29"/>
      <c r="CK438" s="29"/>
      <c r="CL438" s="29"/>
      <c r="CM438" s="29"/>
      <c r="CN438" s="29"/>
      <c r="CO438" s="29"/>
      <c r="CP438" s="29"/>
      <c r="CQ438" s="29"/>
      <c r="CR438" s="29"/>
      <c r="CS438" s="29"/>
      <c r="CT438" s="29"/>
      <c r="CU438" s="29"/>
      <c r="CV438" s="29"/>
      <c r="CW438" s="29"/>
      <c r="CX438" s="29"/>
      <c r="CY438" s="29"/>
      <c r="CZ438" s="29"/>
      <c r="DA438" s="29"/>
    </row>
    <row r="439" spans="6:105">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c r="AD439" s="29"/>
      <c r="AE439" s="29"/>
      <c r="AF439" s="29"/>
      <c r="AG439" s="29"/>
      <c r="AH439" s="29"/>
      <c r="AI439" s="29"/>
      <c r="AJ439" s="29"/>
      <c r="AK439" s="29"/>
      <c r="AL439" s="29"/>
      <c r="AM439" s="29"/>
      <c r="AN439" s="29"/>
      <c r="AO439" s="29"/>
      <c r="AP439" s="29"/>
      <c r="AQ439" s="29"/>
      <c r="AR439" s="29"/>
      <c r="AS439" s="29"/>
      <c r="AT439" s="29"/>
      <c r="AU439" s="29"/>
      <c r="AV439" s="29"/>
      <c r="AW439" s="29"/>
      <c r="AX439" s="29"/>
      <c r="AY439" s="29"/>
      <c r="AZ439" s="29"/>
      <c r="BA439" s="29"/>
      <c r="BB439" s="29"/>
      <c r="BC439" s="29"/>
      <c r="BD439" s="29"/>
      <c r="BE439" s="29"/>
      <c r="BF439" s="29"/>
      <c r="BG439" s="29"/>
      <c r="BH439" s="29"/>
      <c r="BI439" s="29"/>
      <c r="BJ439" s="29"/>
      <c r="BK439" s="29"/>
      <c r="BL439" s="29"/>
      <c r="BM439" s="29"/>
      <c r="BN439" s="29"/>
      <c r="BO439" s="29"/>
      <c r="BP439" s="29"/>
      <c r="BQ439" s="29"/>
      <c r="BR439" s="29"/>
      <c r="BS439" s="29"/>
      <c r="BT439" s="29"/>
      <c r="BU439" s="29"/>
      <c r="BV439" s="29"/>
      <c r="BW439" s="29"/>
      <c r="BX439" s="29"/>
      <c r="BY439" s="29"/>
      <c r="BZ439" s="29"/>
      <c r="CA439" s="29"/>
      <c r="CB439" s="29"/>
      <c r="CC439" s="29"/>
      <c r="CD439" s="29"/>
      <c r="CE439" s="29"/>
      <c r="CF439" s="29"/>
      <c r="CG439" s="29"/>
      <c r="CH439" s="29"/>
      <c r="CI439" s="29"/>
      <c r="CJ439" s="29"/>
      <c r="CK439" s="29"/>
      <c r="CL439" s="29"/>
      <c r="CM439" s="29"/>
      <c r="CN439" s="29"/>
      <c r="CO439" s="29"/>
      <c r="CP439" s="29"/>
      <c r="CQ439" s="29"/>
      <c r="CR439" s="29"/>
      <c r="CS439" s="29"/>
      <c r="CT439" s="29"/>
      <c r="CU439" s="29"/>
      <c r="CV439" s="29"/>
      <c r="CW439" s="29"/>
      <c r="CX439" s="29"/>
      <c r="CY439" s="29"/>
      <c r="CZ439" s="29"/>
      <c r="DA439" s="29"/>
    </row>
    <row r="440" spans="6:105">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c r="AD440" s="29"/>
      <c r="AE440" s="29"/>
      <c r="AF440" s="29"/>
      <c r="AG440" s="29"/>
      <c r="AH440" s="29"/>
      <c r="AI440" s="29"/>
      <c r="AJ440" s="29"/>
      <c r="AK440" s="29"/>
      <c r="AL440" s="29"/>
      <c r="AM440" s="29"/>
      <c r="AN440" s="29"/>
      <c r="AO440" s="29"/>
      <c r="AP440" s="29"/>
      <c r="AQ440" s="29"/>
      <c r="AR440" s="29"/>
      <c r="AS440" s="29"/>
      <c r="AT440" s="29"/>
      <c r="AU440" s="29"/>
      <c r="AV440" s="29"/>
      <c r="AW440" s="29"/>
      <c r="AX440" s="29"/>
      <c r="AY440" s="29"/>
      <c r="AZ440" s="29"/>
      <c r="BA440" s="29"/>
      <c r="BB440" s="29"/>
      <c r="BC440" s="29"/>
      <c r="BD440" s="29"/>
      <c r="BE440" s="29"/>
      <c r="BF440" s="29"/>
      <c r="BG440" s="29"/>
      <c r="BH440" s="29"/>
      <c r="BI440" s="29"/>
      <c r="BJ440" s="29"/>
      <c r="BK440" s="29"/>
      <c r="BL440" s="29"/>
      <c r="BM440" s="29"/>
      <c r="BN440" s="29"/>
      <c r="BO440" s="29"/>
      <c r="BP440" s="29"/>
      <c r="BQ440" s="29"/>
      <c r="BR440" s="29"/>
      <c r="BS440" s="29"/>
      <c r="BT440" s="29"/>
      <c r="BU440" s="29"/>
      <c r="BV440" s="29"/>
      <c r="BW440" s="29"/>
      <c r="BX440" s="29"/>
      <c r="BY440" s="29"/>
      <c r="BZ440" s="29"/>
      <c r="CA440" s="29"/>
      <c r="CB440" s="29"/>
      <c r="CC440" s="29"/>
      <c r="CD440" s="29"/>
      <c r="CE440" s="29"/>
      <c r="CF440" s="29"/>
      <c r="CG440" s="29"/>
      <c r="CH440" s="29"/>
      <c r="CI440" s="29"/>
      <c r="CJ440" s="29"/>
      <c r="CK440" s="29"/>
      <c r="CL440" s="29"/>
      <c r="CM440" s="29"/>
      <c r="CN440" s="29"/>
      <c r="CO440" s="29"/>
      <c r="CP440" s="29"/>
      <c r="CQ440" s="29"/>
      <c r="CR440" s="29"/>
      <c r="CS440" s="29"/>
      <c r="CT440" s="29"/>
      <c r="CU440" s="29"/>
      <c r="CV440" s="29"/>
      <c r="CW440" s="29"/>
      <c r="CX440" s="29"/>
      <c r="CY440" s="29"/>
      <c r="CZ440" s="29"/>
      <c r="DA440" s="29"/>
    </row>
    <row r="441" spans="6:105">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c r="AD441" s="29"/>
      <c r="AE441" s="29"/>
      <c r="AF441" s="29"/>
      <c r="AG441" s="29"/>
      <c r="AH441" s="29"/>
      <c r="AI441" s="29"/>
      <c r="AJ441" s="29"/>
      <c r="AK441" s="29"/>
      <c r="AL441" s="29"/>
      <c r="AM441" s="29"/>
      <c r="AN441" s="29"/>
      <c r="AO441" s="29"/>
      <c r="AP441" s="29"/>
      <c r="AQ441" s="29"/>
      <c r="AR441" s="29"/>
      <c r="AS441" s="29"/>
      <c r="AT441" s="29"/>
      <c r="AU441" s="29"/>
      <c r="AV441" s="29"/>
      <c r="AW441" s="29"/>
      <c r="AX441" s="29"/>
      <c r="AY441" s="29"/>
      <c r="AZ441" s="29"/>
      <c r="BA441" s="29"/>
      <c r="BB441" s="29"/>
      <c r="BC441" s="29"/>
      <c r="BD441" s="29"/>
      <c r="BE441" s="29"/>
      <c r="BF441" s="29"/>
      <c r="BG441" s="29"/>
      <c r="BH441" s="29"/>
      <c r="BI441" s="29"/>
      <c r="BJ441" s="29"/>
      <c r="BK441" s="29"/>
      <c r="BL441" s="29"/>
      <c r="BM441" s="29"/>
      <c r="BN441" s="29"/>
      <c r="BO441" s="29"/>
      <c r="BP441" s="29"/>
      <c r="BQ441" s="29"/>
      <c r="BR441" s="29"/>
      <c r="BS441" s="29"/>
      <c r="BT441" s="29"/>
      <c r="BU441" s="29"/>
      <c r="BV441" s="29"/>
      <c r="BW441" s="29"/>
      <c r="BX441" s="29"/>
      <c r="BY441" s="29"/>
      <c r="BZ441" s="29"/>
      <c r="CA441" s="29"/>
      <c r="CB441" s="29"/>
      <c r="CC441" s="29"/>
      <c r="CD441" s="29"/>
      <c r="CE441" s="29"/>
      <c r="CF441" s="29"/>
      <c r="CG441" s="29"/>
      <c r="CH441" s="29"/>
      <c r="CI441" s="29"/>
      <c r="CJ441" s="29"/>
      <c r="CK441" s="29"/>
      <c r="CL441" s="29"/>
      <c r="CM441" s="29"/>
      <c r="CN441" s="29"/>
      <c r="CO441" s="29"/>
      <c r="CP441" s="29"/>
      <c r="CQ441" s="29"/>
      <c r="CR441" s="29"/>
      <c r="CS441" s="29"/>
      <c r="CT441" s="29"/>
      <c r="CU441" s="29"/>
      <c r="CV441" s="29"/>
      <c r="CW441" s="29"/>
      <c r="CX441" s="29"/>
      <c r="CY441" s="29"/>
      <c r="CZ441" s="29"/>
      <c r="DA441" s="29"/>
    </row>
    <row r="442" spans="6:105">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c r="CA442" s="29"/>
      <c r="CB442" s="29"/>
      <c r="CC442" s="29"/>
      <c r="CD442" s="29"/>
      <c r="CE442" s="29"/>
      <c r="CF442" s="29"/>
      <c r="CG442" s="29"/>
      <c r="CH442" s="29"/>
      <c r="CI442" s="29"/>
      <c r="CJ442" s="29"/>
      <c r="CK442" s="29"/>
      <c r="CL442" s="29"/>
      <c r="CM442" s="29"/>
      <c r="CN442" s="29"/>
      <c r="CO442" s="29"/>
      <c r="CP442" s="29"/>
      <c r="CQ442" s="29"/>
      <c r="CR442" s="29"/>
      <c r="CS442" s="29"/>
      <c r="CT442" s="29"/>
      <c r="CU442" s="29"/>
      <c r="CV442" s="29"/>
      <c r="CW442" s="29"/>
      <c r="CX442" s="29"/>
      <c r="CY442" s="29"/>
      <c r="CZ442" s="29"/>
      <c r="DA442" s="29"/>
    </row>
    <row r="443" spans="6:105">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29"/>
      <c r="AK443" s="29"/>
      <c r="AL443" s="29"/>
      <c r="AM443" s="29"/>
      <c r="AN443" s="29"/>
      <c r="AO443" s="29"/>
      <c r="AP443" s="29"/>
      <c r="AQ443" s="29"/>
      <c r="AR443" s="29"/>
      <c r="AS443" s="29"/>
      <c r="AT443" s="29"/>
      <c r="AU443" s="29"/>
      <c r="AV443" s="29"/>
      <c r="AW443" s="29"/>
      <c r="AX443" s="29"/>
      <c r="AY443" s="29"/>
      <c r="AZ443" s="29"/>
      <c r="BA443" s="29"/>
      <c r="BB443" s="29"/>
      <c r="BC443" s="29"/>
      <c r="BD443" s="29"/>
      <c r="BE443" s="29"/>
      <c r="BF443" s="29"/>
      <c r="BG443" s="29"/>
      <c r="BH443" s="29"/>
      <c r="BI443" s="29"/>
      <c r="BJ443" s="29"/>
      <c r="BK443" s="29"/>
      <c r="BL443" s="29"/>
      <c r="BM443" s="29"/>
      <c r="BN443" s="29"/>
      <c r="BO443" s="29"/>
      <c r="BP443" s="29"/>
      <c r="BQ443" s="29"/>
      <c r="BR443" s="29"/>
      <c r="BS443" s="29"/>
      <c r="BT443" s="29"/>
      <c r="BU443" s="29"/>
      <c r="BV443" s="29"/>
      <c r="BW443" s="29"/>
      <c r="BX443" s="29"/>
      <c r="BY443" s="29"/>
      <c r="BZ443" s="29"/>
      <c r="CA443" s="29"/>
      <c r="CB443" s="29"/>
      <c r="CC443" s="29"/>
      <c r="CD443" s="29"/>
      <c r="CE443" s="29"/>
      <c r="CF443" s="29"/>
      <c r="CG443" s="29"/>
      <c r="CH443" s="29"/>
      <c r="CI443" s="29"/>
      <c r="CJ443" s="29"/>
      <c r="CK443" s="29"/>
      <c r="CL443" s="29"/>
      <c r="CM443" s="29"/>
      <c r="CN443" s="29"/>
      <c r="CO443" s="29"/>
      <c r="CP443" s="29"/>
      <c r="CQ443" s="29"/>
      <c r="CR443" s="29"/>
      <c r="CS443" s="29"/>
      <c r="CT443" s="29"/>
      <c r="CU443" s="29"/>
      <c r="CV443" s="29"/>
      <c r="CW443" s="29"/>
      <c r="CX443" s="29"/>
      <c r="CY443" s="29"/>
      <c r="CZ443" s="29"/>
      <c r="DA443" s="29"/>
    </row>
    <row r="444" spans="6:105">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c r="AD444" s="29"/>
      <c r="AE444" s="29"/>
      <c r="AF444" s="29"/>
      <c r="AG444" s="29"/>
      <c r="AH444" s="29"/>
      <c r="AI444" s="29"/>
      <c r="AJ444" s="29"/>
      <c r="AK444" s="29"/>
      <c r="AL444" s="29"/>
      <c r="AM444" s="29"/>
      <c r="AN444" s="29"/>
      <c r="AO444" s="29"/>
      <c r="AP444" s="29"/>
      <c r="AQ444" s="29"/>
      <c r="AR444" s="29"/>
      <c r="AS444" s="29"/>
      <c r="AT444" s="29"/>
      <c r="AU444" s="29"/>
      <c r="AV444" s="29"/>
      <c r="AW444" s="29"/>
      <c r="AX444" s="29"/>
      <c r="AY444" s="29"/>
      <c r="AZ444" s="29"/>
      <c r="BA444" s="29"/>
      <c r="BB444" s="29"/>
      <c r="BC444" s="29"/>
      <c r="BD444" s="29"/>
      <c r="BE444" s="29"/>
      <c r="BF444" s="29"/>
      <c r="BG444" s="29"/>
      <c r="BH444" s="29"/>
      <c r="BI444" s="29"/>
      <c r="BJ444" s="29"/>
      <c r="BK444" s="29"/>
      <c r="BL444" s="29"/>
      <c r="BM444" s="29"/>
      <c r="BN444" s="29"/>
      <c r="BO444" s="29"/>
      <c r="BP444" s="29"/>
      <c r="BQ444" s="29"/>
      <c r="BR444" s="29"/>
      <c r="BS444" s="29"/>
      <c r="BT444" s="29"/>
      <c r="BU444" s="29"/>
      <c r="BV444" s="29"/>
      <c r="BW444" s="29"/>
      <c r="BX444" s="29"/>
      <c r="BY444" s="29"/>
      <c r="BZ444" s="29"/>
      <c r="CA444" s="29"/>
      <c r="CB444" s="29"/>
      <c r="CC444" s="29"/>
      <c r="CD444" s="29"/>
      <c r="CE444" s="29"/>
      <c r="CF444" s="29"/>
      <c r="CG444" s="29"/>
      <c r="CH444" s="29"/>
      <c r="CI444" s="29"/>
      <c r="CJ444" s="29"/>
      <c r="CK444" s="29"/>
      <c r="CL444" s="29"/>
      <c r="CM444" s="29"/>
      <c r="CN444" s="29"/>
      <c r="CO444" s="29"/>
      <c r="CP444" s="29"/>
      <c r="CQ444" s="29"/>
      <c r="CR444" s="29"/>
      <c r="CS444" s="29"/>
      <c r="CT444" s="29"/>
      <c r="CU444" s="29"/>
      <c r="CV444" s="29"/>
      <c r="CW444" s="29"/>
      <c r="CX444" s="29"/>
      <c r="CY444" s="29"/>
      <c r="CZ444" s="29"/>
      <c r="DA444" s="29"/>
    </row>
    <row r="445" spans="6:105">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c r="AD445" s="29"/>
      <c r="AE445" s="29"/>
      <c r="AF445" s="29"/>
      <c r="AG445" s="29"/>
      <c r="AH445" s="29"/>
      <c r="AI445" s="29"/>
      <c r="AJ445" s="29"/>
      <c r="AK445" s="29"/>
      <c r="AL445" s="29"/>
      <c r="AM445" s="29"/>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row>
    <row r="446" spans="6:105">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c r="CA446" s="29"/>
      <c r="CB446" s="29"/>
      <c r="CC446" s="29"/>
      <c r="CD446" s="29"/>
      <c r="CE446" s="29"/>
      <c r="CF446" s="29"/>
      <c r="CG446" s="29"/>
      <c r="CH446" s="29"/>
      <c r="CI446" s="29"/>
      <c r="CJ446" s="29"/>
      <c r="CK446" s="29"/>
      <c r="CL446" s="29"/>
      <c r="CM446" s="29"/>
      <c r="CN446" s="29"/>
      <c r="CO446" s="29"/>
      <c r="CP446" s="29"/>
      <c r="CQ446" s="29"/>
      <c r="CR446" s="29"/>
      <c r="CS446" s="29"/>
      <c r="CT446" s="29"/>
      <c r="CU446" s="29"/>
      <c r="CV446" s="29"/>
      <c r="CW446" s="29"/>
      <c r="CX446" s="29"/>
      <c r="CY446" s="29"/>
      <c r="CZ446" s="29"/>
      <c r="DA446" s="29"/>
    </row>
    <row r="447" spans="6:105">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c r="CA447" s="29"/>
      <c r="CB447" s="29"/>
      <c r="CC447" s="29"/>
      <c r="CD447" s="29"/>
      <c r="CE447" s="29"/>
      <c r="CF447" s="29"/>
      <c r="CG447" s="29"/>
      <c r="CH447" s="29"/>
      <c r="CI447" s="29"/>
      <c r="CJ447" s="29"/>
      <c r="CK447" s="29"/>
      <c r="CL447" s="29"/>
      <c r="CM447" s="29"/>
      <c r="CN447" s="29"/>
      <c r="CO447" s="29"/>
      <c r="CP447" s="29"/>
      <c r="CQ447" s="29"/>
      <c r="CR447" s="29"/>
      <c r="CS447" s="29"/>
      <c r="CT447" s="29"/>
      <c r="CU447" s="29"/>
      <c r="CV447" s="29"/>
      <c r="CW447" s="29"/>
      <c r="CX447" s="29"/>
      <c r="CY447" s="29"/>
      <c r="CZ447" s="29"/>
      <c r="DA447" s="29"/>
    </row>
    <row r="448" spans="6:105">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c r="AD448" s="29"/>
      <c r="AE448" s="29"/>
      <c r="AF448" s="29"/>
      <c r="AG448" s="29"/>
      <c r="AH448" s="29"/>
      <c r="AI448" s="29"/>
      <c r="AJ448" s="29"/>
      <c r="AK448" s="29"/>
      <c r="AL448" s="29"/>
      <c r="AM448" s="29"/>
      <c r="AN448" s="29"/>
      <c r="AO448" s="29"/>
      <c r="AP448" s="29"/>
      <c r="AQ448" s="29"/>
      <c r="AR448" s="29"/>
      <c r="AS448" s="29"/>
      <c r="AT448" s="29"/>
      <c r="AU448" s="29"/>
      <c r="AV448" s="29"/>
      <c r="AW448" s="29"/>
      <c r="AX448" s="29"/>
      <c r="AY448" s="29"/>
      <c r="AZ448" s="29"/>
      <c r="BA448" s="29"/>
      <c r="BB448" s="29"/>
      <c r="BC448" s="29"/>
      <c r="BD448" s="29"/>
      <c r="BE448" s="29"/>
      <c r="BF448" s="29"/>
      <c r="BG448" s="29"/>
      <c r="BH448" s="29"/>
      <c r="BI448" s="29"/>
      <c r="BJ448" s="29"/>
      <c r="BK448" s="29"/>
      <c r="BL448" s="29"/>
      <c r="BM448" s="29"/>
      <c r="BN448" s="29"/>
      <c r="BO448" s="29"/>
      <c r="BP448" s="29"/>
      <c r="BQ448" s="29"/>
      <c r="BR448" s="29"/>
      <c r="BS448" s="29"/>
      <c r="BT448" s="29"/>
      <c r="BU448" s="29"/>
      <c r="BV448" s="29"/>
      <c r="BW448" s="29"/>
      <c r="BX448" s="29"/>
      <c r="BY448" s="29"/>
      <c r="BZ448" s="29"/>
      <c r="CA448" s="29"/>
      <c r="CB448" s="29"/>
      <c r="CC448" s="29"/>
      <c r="CD448" s="29"/>
      <c r="CE448" s="29"/>
      <c r="CF448" s="29"/>
      <c r="CG448" s="29"/>
      <c r="CH448" s="29"/>
      <c r="CI448" s="29"/>
      <c r="CJ448" s="29"/>
      <c r="CK448" s="29"/>
      <c r="CL448" s="29"/>
      <c r="CM448" s="29"/>
      <c r="CN448" s="29"/>
      <c r="CO448" s="29"/>
      <c r="CP448" s="29"/>
      <c r="CQ448" s="29"/>
      <c r="CR448" s="29"/>
      <c r="CS448" s="29"/>
      <c r="CT448" s="29"/>
      <c r="CU448" s="29"/>
      <c r="CV448" s="29"/>
      <c r="CW448" s="29"/>
      <c r="CX448" s="29"/>
      <c r="CY448" s="29"/>
      <c r="CZ448" s="29"/>
      <c r="DA448" s="29"/>
    </row>
    <row r="449" spans="6:105">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c r="AD449" s="29"/>
      <c r="AE449" s="29"/>
      <c r="AF449" s="29"/>
      <c r="AG449" s="29"/>
      <c r="AH449" s="29"/>
      <c r="AI449" s="29"/>
      <c r="AJ449" s="29"/>
      <c r="AK449" s="29"/>
      <c r="AL449" s="29"/>
      <c r="AM449" s="29"/>
      <c r="AN449" s="29"/>
      <c r="AO449" s="29"/>
      <c r="AP449" s="29"/>
      <c r="AQ449" s="29"/>
      <c r="AR449" s="29"/>
      <c r="AS449" s="29"/>
      <c r="AT449" s="29"/>
      <c r="AU449" s="29"/>
      <c r="AV449" s="29"/>
      <c r="AW449" s="29"/>
      <c r="AX449" s="29"/>
      <c r="AY449" s="29"/>
      <c r="AZ449" s="29"/>
      <c r="BA449" s="29"/>
      <c r="BB449" s="29"/>
      <c r="BC449" s="29"/>
      <c r="BD449" s="29"/>
      <c r="BE449" s="29"/>
      <c r="BF449" s="29"/>
      <c r="BG449" s="29"/>
      <c r="BH449" s="29"/>
      <c r="BI449" s="29"/>
      <c r="BJ449" s="29"/>
      <c r="BK449" s="29"/>
      <c r="BL449" s="29"/>
      <c r="BM449" s="29"/>
      <c r="BN449" s="29"/>
      <c r="BO449" s="29"/>
      <c r="BP449" s="29"/>
      <c r="BQ449" s="29"/>
      <c r="BR449" s="29"/>
      <c r="BS449" s="29"/>
      <c r="BT449" s="29"/>
      <c r="BU449" s="29"/>
      <c r="BV449" s="29"/>
      <c r="BW449" s="29"/>
      <c r="BX449" s="29"/>
      <c r="BY449" s="29"/>
      <c r="BZ449" s="29"/>
      <c r="CA449" s="29"/>
      <c r="CB449" s="29"/>
      <c r="CC449" s="29"/>
      <c r="CD449" s="29"/>
      <c r="CE449" s="29"/>
      <c r="CF449" s="29"/>
      <c r="CG449" s="29"/>
      <c r="CH449" s="29"/>
      <c r="CI449" s="29"/>
      <c r="CJ449" s="29"/>
      <c r="CK449" s="29"/>
      <c r="CL449" s="29"/>
      <c r="CM449" s="29"/>
      <c r="CN449" s="29"/>
      <c r="CO449" s="29"/>
      <c r="CP449" s="29"/>
      <c r="CQ449" s="29"/>
      <c r="CR449" s="29"/>
      <c r="CS449" s="29"/>
      <c r="CT449" s="29"/>
      <c r="CU449" s="29"/>
      <c r="CV449" s="29"/>
      <c r="CW449" s="29"/>
      <c r="CX449" s="29"/>
      <c r="CY449" s="29"/>
      <c r="CZ449" s="29"/>
      <c r="DA449" s="29"/>
    </row>
    <row r="450" spans="6:105">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c r="AD450" s="29"/>
      <c r="AE450" s="29"/>
      <c r="AF450" s="29"/>
      <c r="AG450" s="29"/>
      <c r="AH450" s="29"/>
      <c r="AI450" s="29"/>
      <c r="AJ450" s="29"/>
      <c r="AK450" s="29"/>
      <c r="AL450" s="29"/>
      <c r="AM450" s="29"/>
      <c r="AN450" s="29"/>
      <c r="AO450" s="29"/>
      <c r="AP450" s="29"/>
      <c r="AQ450" s="29"/>
      <c r="AR450" s="29"/>
      <c r="AS450" s="29"/>
      <c r="AT450" s="29"/>
      <c r="AU450" s="29"/>
      <c r="AV450" s="29"/>
      <c r="AW450" s="29"/>
      <c r="AX450" s="29"/>
      <c r="AY450" s="29"/>
      <c r="AZ450" s="29"/>
      <c r="BA450" s="29"/>
      <c r="BB450" s="29"/>
      <c r="BC450" s="29"/>
      <c r="BD450" s="29"/>
      <c r="BE450" s="29"/>
      <c r="BF450" s="29"/>
      <c r="BG450" s="29"/>
      <c r="BH450" s="29"/>
      <c r="BI450" s="29"/>
      <c r="BJ450" s="29"/>
      <c r="BK450" s="29"/>
      <c r="BL450" s="29"/>
      <c r="BM450" s="29"/>
      <c r="BN450" s="29"/>
      <c r="BO450" s="29"/>
      <c r="BP450" s="29"/>
      <c r="BQ450" s="29"/>
      <c r="BR450" s="29"/>
      <c r="BS450" s="29"/>
      <c r="BT450" s="29"/>
      <c r="BU450" s="29"/>
      <c r="BV450" s="29"/>
      <c r="BW450" s="29"/>
      <c r="BX450" s="29"/>
      <c r="BY450" s="29"/>
      <c r="BZ450" s="29"/>
      <c r="CA450" s="29"/>
      <c r="CB450" s="29"/>
      <c r="CC450" s="29"/>
      <c r="CD450" s="29"/>
      <c r="CE450" s="29"/>
      <c r="CF450" s="29"/>
      <c r="CG450" s="29"/>
      <c r="CH450" s="29"/>
      <c r="CI450" s="29"/>
      <c r="CJ450" s="29"/>
      <c r="CK450" s="29"/>
      <c r="CL450" s="29"/>
      <c r="CM450" s="29"/>
      <c r="CN450" s="29"/>
      <c r="CO450" s="29"/>
      <c r="CP450" s="29"/>
      <c r="CQ450" s="29"/>
      <c r="CR450" s="29"/>
      <c r="CS450" s="29"/>
      <c r="CT450" s="29"/>
      <c r="CU450" s="29"/>
      <c r="CV450" s="29"/>
      <c r="CW450" s="29"/>
      <c r="CX450" s="29"/>
      <c r="CY450" s="29"/>
      <c r="CZ450" s="29"/>
      <c r="DA450" s="29"/>
    </row>
    <row r="451" spans="6:105">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c r="AD451" s="29"/>
      <c r="AE451" s="29"/>
      <c r="AF451" s="29"/>
      <c r="AG451" s="29"/>
      <c r="AH451" s="29"/>
      <c r="AI451" s="29"/>
      <c r="AJ451" s="29"/>
      <c r="AK451" s="29"/>
      <c r="AL451" s="29"/>
      <c r="AM451" s="29"/>
      <c r="AN451" s="29"/>
      <c r="AO451" s="29"/>
      <c r="AP451" s="29"/>
      <c r="AQ451" s="29"/>
      <c r="AR451" s="29"/>
      <c r="AS451" s="29"/>
      <c r="AT451" s="29"/>
      <c r="AU451" s="29"/>
      <c r="AV451" s="29"/>
      <c r="AW451" s="29"/>
      <c r="AX451" s="29"/>
      <c r="AY451" s="29"/>
      <c r="AZ451" s="29"/>
      <c r="BA451" s="29"/>
      <c r="BB451" s="29"/>
      <c r="BC451" s="29"/>
      <c r="BD451" s="29"/>
      <c r="BE451" s="29"/>
      <c r="BF451" s="29"/>
      <c r="BG451" s="29"/>
      <c r="BH451" s="29"/>
      <c r="BI451" s="29"/>
      <c r="BJ451" s="29"/>
      <c r="BK451" s="29"/>
      <c r="BL451" s="29"/>
      <c r="BM451" s="29"/>
      <c r="BN451" s="29"/>
      <c r="BO451" s="29"/>
      <c r="BP451" s="29"/>
      <c r="BQ451" s="29"/>
      <c r="BR451" s="29"/>
      <c r="BS451" s="29"/>
      <c r="BT451" s="29"/>
      <c r="BU451" s="29"/>
      <c r="BV451" s="29"/>
      <c r="BW451" s="29"/>
      <c r="BX451" s="29"/>
      <c r="BY451" s="29"/>
      <c r="BZ451" s="29"/>
      <c r="CA451" s="29"/>
      <c r="CB451" s="29"/>
      <c r="CC451" s="29"/>
      <c r="CD451" s="29"/>
      <c r="CE451" s="29"/>
      <c r="CF451" s="29"/>
      <c r="CG451" s="29"/>
      <c r="CH451" s="29"/>
      <c r="CI451" s="29"/>
      <c r="CJ451" s="29"/>
      <c r="CK451" s="29"/>
      <c r="CL451" s="29"/>
      <c r="CM451" s="29"/>
      <c r="CN451" s="29"/>
      <c r="CO451" s="29"/>
      <c r="CP451" s="29"/>
      <c r="CQ451" s="29"/>
      <c r="CR451" s="29"/>
      <c r="CS451" s="29"/>
      <c r="CT451" s="29"/>
      <c r="CU451" s="29"/>
      <c r="CV451" s="29"/>
      <c r="CW451" s="29"/>
      <c r="CX451" s="29"/>
      <c r="CY451" s="29"/>
      <c r="CZ451" s="29"/>
      <c r="DA451" s="29"/>
    </row>
    <row r="452" spans="6:105">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c r="AD452" s="29"/>
      <c r="AE452" s="29"/>
      <c r="AF452" s="29"/>
      <c r="AG452" s="29"/>
      <c r="AH452" s="29"/>
      <c r="AI452" s="29"/>
      <c r="AJ452" s="29"/>
      <c r="AK452" s="29"/>
      <c r="AL452" s="29"/>
      <c r="AM452" s="29"/>
      <c r="AN452" s="29"/>
      <c r="AO452" s="29"/>
      <c r="AP452" s="29"/>
      <c r="AQ452" s="29"/>
      <c r="AR452" s="29"/>
      <c r="AS452" s="29"/>
      <c r="AT452" s="29"/>
      <c r="AU452" s="29"/>
      <c r="AV452" s="29"/>
      <c r="AW452" s="29"/>
      <c r="AX452" s="29"/>
      <c r="AY452" s="29"/>
      <c r="AZ452" s="29"/>
      <c r="BA452" s="29"/>
      <c r="BB452" s="29"/>
      <c r="BC452" s="29"/>
      <c r="BD452" s="29"/>
      <c r="BE452" s="29"/>
      <c r="BF452" s="29"/>
      <c r="BG452" s="29"/>
      <c r="BH452" s="29"/>
      <c r="BI452" s="29"/>
      <c r="BJ452" s="29"/>
      <c r="BK452" s="29"/>
      <c r="BL452" s="29"/>
      <c r="BM452" s="29"/>
      <c r="BN452" s="29"/>
      <c r="BO452" s="29"/>
      <c r="BP452" s="29"/>
      <c r="BQ452" s="29"/>
      <c r="BR452" s="29"/>
      <c r="BS452" s="29"/>
      <c r="BT452" s="29"/>
      <c r="BU452" s="29"/>
      <c r="BV452" s="29"/>
      <c r="BW452" s="29"/>
      <c r="BX452" s="29"/>
      <c r="BY452" s="29"/>
      <c r="BZ452" s="29"/>
      <c r="CA452" s="29"/>
      <c r="CB452" s="29"/>
      <c r="CC452" s="29"/>
      <c r="CD452" s="29"/>
      <c r="CE452" s="29"/>
      <c r="CF452" s="29"/>
      <c r="CG452" s="29"/>
      <c r="CH452" s="29"/>
      <c r="CI452" s="29"/>
      <c r="CJ452" s="29"/>
      <c r="CK452" s="29"/>
      <c r="CL452" s="29"/>
      <c r="CM452" s="29"/>
      <c r="CN452" s="29"/>
      <c r="CO452" s="29"/>
      <c r="CP452" s="29"/>
      <c r="CQ452" s="29"/>
      <c r="CR452" s="29"/>
      <c r="CS452" s="29"/>
      <c r="CT452" s="29"/>
      <c r="CU452" s="29"/>
      <c r="CV452" s="29"/>
      <c r="CW452" s="29"/>
      <c r="CX452" s="29"/>
      <c r="CY452" s="29"/>
      <c r="CZ452" s="29"/>
      <c r="DA452" s="29"/>
    </row>
    <row r="453" spans="6:105">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c r="AD453" s="29"/>
      <c r="AE453" s="29"/>
      <c r="AF453" s="29"/>
      <c r="AG453" s="29"/>
      <c r="AH453" s="29"/>
      <c r="AI453" s="29"/>
      <c r="AJ453" s="29"/>
      <c r="AK453" s="29"/>
      <c r="AL453" s="29"/>
      <c r="AM453" s="29"/>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row>
    <row r="454" spans="6:105">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29"/>
      <c r="AO454" s="29"/>
      <c r="AP454" s="29"/>
      <c r="AQ454" s="29"/>
      <c r="AR454" s="29"/>
      <c r="AS454" s="29"/>
      <c r="AT454" s="29"/>
      <c r="AU454" s="29"/>
      <c r="AV454" s="29"/>
      <c r="AW454" s="29"/>
      <c r="AX454" s="29"/>
      <c r="AY454" s="29"/>
      <c r="AZ454" s="29"/>
      <c r="BA454" s="29"/>
      <c r="BB454" s="29"/>
      <c r="BC454" s="29"/>
      <c r="BD454" s="29"/>
      <c r="BE454" s="29"/>
      <c r="BF454" s="29"/>
      <c r="BG454" s="29"/>
      <c r="BH454" s="29"/>
      <c r="BI454" s="29"/>
      <c r="BJ454" s="29"/>
      <c r="BK454" s="29"/>
      <c r="BL454" s="29"/>
      <c r="BM454" s="29"/>
      <c r="BN454" s="29"/>
      <c r="BO454" s="29"/>
      <c r="BP454" s="29"/>
      <c r="BQ454" s="29"/>
      <c r="BR454" s="29"/>
      <c r="BS454" s="29"/>
      <c r="BT454" s="29"/>
      <c r="BU454" s="29"/>
      <c r="BV454" s="29"/>
      <c r="BW454" s="29"/>
      <c r="BX454" s="29"/>
      <c r="BY454" s="29"/>
      <c r="BZ454" s="29"/>
      <c r="CA454" s="29"/>
      <c r="CB454" s="29"/>
      <c r="CC454" s="29"/>
      <c r="CD454" s="29"/>
      <c r="CE454" s="29"/>
      <c r="CF454" s="29"/>
      <c r="CG454" s="29"/>
      <c r="CH454" s="29"/>
      <c r="CI454" s="29"/>
      <c r="CJ454" s="29"/>
      <c r="CK454" s="29"/>
      <c r="CL454" s="29"/>
      <c r="CM454" s="29"/>
      <c r="CN454" s="29"/>
      <c r="CO454" s="29"/>
      <c r="CP454" s="29"/>
      <c r="CQ454" s="29"/>
      <c r="CR454" s="29"/>
      <c r="CS454" s="29"/>
      <c r="CT454" s="29"/>
      <c r="CU454" s="29"/>
      <c r="CV454" s="29"/>
      <c r="CW454" s="29"/>
      <c r="CX454" s="29"/>
      <c r="CY454" s="29"/>
      <c r="CZ454" s="29"/>
      <c r="DA454" s="29"/>
    </row>
    <row r="455" spans="6:105">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c r="AD455" s="29"/>
      <c r="AE455" s="29"/>
      <c r="AF455" s="29"/>
      <c r="AG455" s="29"/>
      <c r="AH455" s="29"/>
      <c r="AI455" s="29"/>
      <c r="AJ455" s="29"/>
      <c r="AK455" s="29"/>
      <c r="AL455" s="29"/>
      <c r="AM455" s="29"/>
      <c r="AN455" s="29"/>
      <c r="AO455" s="29"/>
      <c r="AP455" s="29"/>
      <c r="AQ455" s="29"/>
      <c r="AR455" s="29"/>
      <c r="AS455" s="29"/>
      <c r="AT455" s="29"/>
      <c r="AU455" s="29"/>
      <c r="AV455" s="29"/>
      <c r="AW455" s="29"/>
      <c r="AX455" s="29"/>
      <c r="AY455" s="29"/>
      <c r="AZ455" s="29"/>
      <c r="BA455" s="29"/>
      <c r="BB455" s="29"/>
      <c r="BC455" s="29"/>
      <c r="BD455" s="29"/>
      <c r="BE455" s="29"/>
      <c r="BF455" s="29"/>
      <c r="BG455" s="29"/>
      <c r="BH455" s="29"/>
      <c r="BI455" s="29"/>
      <c r="BJ455" s="29"/>
      <c r="BK455" s="29"/>
      <c r="BL455" s="29"/>
      <c r="BM455" s="29"/>
      <c r="BN455" s="29"/>
      <c r="BO455" s="29"/>
      <c r="BP455" s="29"/>
      <c r="BQ455" s="29"/>
      <c r="BR455" s="29"/>
      <c r="BS455" s="29"/>
      <c r="BT455" s="29"/>
      <c r="BU455" s="29"/>
      <c r="BV455" s="29"/>
      <c r="BW455" s="29"/>
      <c r="BX455" s="29"/>
      <c r="BY455" s="29"/>
      <c r="BZ455" s="29"/>
      <c r="CA455" s="29"/>
      <c r="CB455" s="29"/>
      <c r="CC455" s="29"/>
      <c r="CD455" s="29"/>
      <c r="CE455" s="29"/>
      <c r="CF455" s="29"/>
      <c r="CG455" s="29"/>
      <c r="CH455" s="29"/>
      <c r="CI455" s="29"/>
      <c r="CJ455" s="29"/>
      <c r="CK455" s="29"/>
      <c r="CL455" s="29"/>
      <c r="CM455" s="29"/>
      <c r="CN455" s="29"/>
      <c r="CO455" s="29"/>
      <c r="CP455" s="29"/>
      <c r="CQ455" s="29"/>
      <c r="CR455" s="29"/>
      <c r="CS455" s="29"/>
      <c r="CT455" s="29"/>
      <c r="CU455" s="29"/>
      <c r="CV455" s="29"/>
      <c r="CW455" s="29"/>
      <c r="CX455" s="29"/>
      <c r="CY455" s="29"/>
      <c r="CZ455" s="29"/>
      <c r="DA455" s="29"/>
    </row>
    <row r="456" spans="6:105">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c r="AD456" s="29"/>
      <c r="AE456" s="29"/>
      <c r="AF456" s="29"/>
      <c r="AG456" s="29"/>
      <c r="AH456" s="29"/>
      <c r="AI456" s="29"/>
      <c r="AJ456" s="29"/>
      <c r="AK456" s="29"/>
      <c r="AL456" s="29"/>
      <c r="AM456" s="29"/>
      <c r="AN456" s="29"/>
      <c r="AO456" s="29"/>
      <c r="AP456" s="29"/>
      <c r="AQ456" s="29"/>
      <c r="AR456" s="29"/>
      <c r="AS456" s="29"/>
      <c r="AT456" s="29"/>
      <c r="AU456" s="29"/>
      <c r="AV456" s="29"/>
      <c r="AW456" s="29"/>
      <c r="AX456" s="29"/>
      <c r="AY456" s="29"/>
      <c r="AZ456" s="29"/>
      <c r="BA456" s="29"/>
      <c r="BB456" s="29"/>
      <c r="BC456" s="29"/>
      <c r="BD456" s="29"/>
      <c r="BE456" s="29"/>
      <c r="BF456" s="29"/>
      <c r="BG456" s="29"/>
      <c r="BH456" s="29"/>
      <c r="BI456" s="29"/>
      <c r="BJ456" s="29"/>
      <c r="BK456" s="29"/>
      <c r="BL456" s="29"/>
      <c r="BM456" s="29"/>
      <c r="BN456" s="29"/>
      <c r="BO456" s="29"/>
      <c r="BP456" s="29"/>
      <c r="BQ456" s="29"/>
      <c r="BR456" s="29"/>
      <c r="BS456" s="29"/>
      <c r="BT456" s="29"/>
      <c r="BU456" s="29"/>
      <c r="BV456" s="29"/>
      <c r="BW456" s="29"/>
      <c r="BX456" s="29"/>
      <c r="BY456" s="29"/>
      <c r="BZ456" s="29"/>
      <c r="CA456" s="29"/>
      <c r="CB456" s="29"/>
      <c r="CC456" s="29"/>
      <c r="CD456" s="29"/>
      <c r="CE456" s="29"/>
      <c r="CF456" s="29"/>
      <c r="CG456" s="29"/>
      <c r="CH456" s="29"/>
      <c r="CI456" s="29"/>
      <c r="CJ456" s="29"/>
      <c r="CK456" s="29"/>
      <c r="CL456" s="29"/>
      <c r="CM456" s="29"/>
      <c r="CN456" s="29"/>
      <c r="CO456" s="29"/>
      <c r="CP456" s="29"/>
      <c r="CQ456" s="29"/>
      <c r="CR456" s="29"/>
      <c r="CS456" s="29"/>
      <c r="CT456" s="29"/>
      <c r="CU456" s="29"/>
      <c r="CV456" s="29"/>
      <c r="CW456" s="29"/>
      <c r="CX456" s="29"/>
      <c r="CY456" s="29"/>
      <c r="CZ456" s="29"/>
      <c r="DA456" s="29"/>
    </row>
    <row r="457" spans="6:105">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c r="AD457" s="29"/>
      <c r="AE457" s="29"/>
      <c r="AF457" s="29"/>
      <c r="AG457" s="29"/>
      <c r="AH457" s="29"/>
      <c r="AI457" s="29"/>
      <c r="AJ457" s="29"/>
      <c r="AK457" s="29"/>
      <c r="AL457" s="29"/>
      <c r="AM457" s="29"/>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row>
    <row r="458" spans="6:105">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row>
    <row r="459" spans="6:105">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29"/>
      <c r="AO459" s="29"/>
      <c r="AP459" s="29"/>
      <c r="AQ459" s="29"/>
      <c r="AR459" s="29"/>
      <c r="AS459" s="29"/>
      <c r="AT459" s="29"/>
      <c r="AU459" s="29"/>
      <c r="AV459" s="29"/>
      <c r="AW459" s="29"/>
      <c r="AX459" s="29"/>
      <c r="AY459" s="29"/>
      <c r="AZ459" s="29"/>
      <c r="BA459" s="29"/>
      <c r="BB459" s="29"/>
      <c r="BC459" s="29"/>
      <c r="BD459" s="29"/>
      <c r="BE459" s="29"/>
      <c r="BF459" s="29"/>
      <c r="BG459" s="29"/>
      <c r="BH459" s="29"/>
      <c r="BI459" s="29"/>
      <c r="BJ459" s="29"/>
      <c r="BK459" s="29"/>
      <c r="BL459" s="29"/>
      <c r="BM459" s="29"/>
      <c r="BN459" s="29"/>
      <c r="BO459" s="29"/>
      <c r="BP459" s="29"/>
      <c r="BQ459" s="29"/>
      <c r="BR459" s="29"/>
      <c r="BS459" s="29"/>
      <c r="BT459" s="29"/>
      <c r="BU459" s="29"/>
      <c r="BV459" s="29"/>
      <c r="BW459" s="29"/>
      <c r="BX459" s="29"/>
      <c r="BY459" s="29"/>
      <c r="BZ459" s="29"/>
      <c r="CA459" s="29"/>
      <c r="CB459" s="29"/>
      <c r="CC459" s="29"/>
      <c r="CD459" s="29"/>
      <c r="CE459" s="29"/>
      <c r="CF459" s="29"/>
      <c r="CG459" s="29"/>
      <c r="CH459" s="29"/>
      <c r="CI459" s="29"/>
      <c r="CJ459" s="29"/>
      <c r="CK459" s="29"/>
      <c r="CL459" s="29"/>
      <c r="CM459" s="29"/>
      <c r="CN459" s="29"/>
      <c r="CO459" s="29"/>
      <c r="CP459" s="29"/>
      <c r="CQ459" s="29"/>
      <c r="CR459" s="29"/>
      <c r="CS459" s="29"/>
      <c r="CT459" s="29"/>
      <c r="CU459" s="29"/>
      <c r="CV459" s="29"/>
      <c r="CW459" s="29"/>
      <c r="CX459" s="29"/>
      <c r="CY459" s="29"/>
      <c r="CZ459" s="29"/>
      <c r="DA459" s="29"/>
    </row>
    <row r="460" spans="6:105">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c r="AD460" s="29"/>
      <c r="AE460" s="29"/>
      <c r="AF460" s="29"/>
      <c r="AG460" s="29"/>
      <c r="AH460" s="29"/>
      <c r="AI460" s="29"/>
      <c r="AJ460" s="29"/>
      <c r="AK460" s="29"/>
      <c r="AL460" s="29"/>
      <c r="AM460" s="29"/>
      <c r="AN460" s="29"/>
      <c r="AO460" s="29"/>
      <c r="AP460" s="29"/>
      <c r="AQ460" s="29"/>
      <c r="AR460" s="29"/>
      <c r="AS460" s="29"/>
      <c r="AT460" s="29"/>
      <c r="AU460" s="29"/>
      <c r="AV460" s="29"/>
      <c r="AW460" s="29"/>
      <c r="AX460" s="29"/>
      <c r="AY460" s="29"/>
      <c r="AZ460" s="29"/>
      <c r="BA460" s="29"/>
      <c r="BB460" s="29"/>
      <c r="BC460" s="29"/>
      <c r="BD460" s="29"/>
      <c r="BE460" s="29"/>
      <c r="BF460" s="29"/>
      <c r="BG460" s="29"/>
      <c r="BH460" s="29"/>
      <c r="BI460" s="29"/>
      <c r="BJ460" s="29"/>
      <c r="BK460" s="29"/>
      <c r="BL460" s="29"/>
      <c r="BM460" s="29"/>
      <c r="BN460" s="29"/>
      <c r="BO460" s="29"/>
      <c r="BP460" s="29"/>
      <c r="BQ460" s="29"/>
      <c r="BR460" s="29"/>
      <c r="BS460" s="29"/>
      <c r="BT460" s="29"/>
      <c r="BU460" s="29"/>
      <c r="BV460" s="29"/>
      <c r="BW460" s="29"/>
      <c r="BX460" s="29"/>
      <c r="BY460" s="29"/>
      <c r="BZ460" s="29"/>
      <c r="CA460" s="29"/>
      <c r="CB460" s="29"/>
      <c r="CC460" s="29"/>
      <c r="CD460" s="29"/>
      <c r="CE460" s="29"/>
      <c r="CF460" s="29"/>
      <c r="CG460" s="29"/>
      <c r="CH460" s="29"/>
      <c r="CI460" s="29"/>
      <c r="CJ460" s="29"/>
      <c r="CK460" s="29"/>
      <c r="CL460" s="29"/>
      <c r="CM460" s="29"/>
      <c r="CN460" s="29"/>
      <c r="CO460" s="29"/>
      <c r="CP460" s="29"/>
      <c r="CQ460" s="29"/>
      <c r="CR460" s="29"/>
      <c r="CS460" s="29"/>
      <c r="CT460" s="29"/>
      <c r="CU460" s="29"/>
      <c r="CV460" s="29"/>
      <c r="CW460" s="29"/>
      <c r="CX460" s="29"/>
      <c r="CY460" s="29"/>
      <c r="CZ460" s="29"/>
      <c r="DA460" s="29"/>
    </row>
    <row r="461" spans="6:105">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c r="AD461" s="29"/>
      <c r="AE461" s="29"/>
      <c r="AF461" s="29"/>
      <c r="AG461" s="29"/>
      <c r="AH461" s="29"/>
      <c r="AI461" s="29"/>
      <c r="AJ461" s="29"/>
      <c r="AK461" s="29"/>
      <c r="AL461" s="29"/>
      <c r="AM461" s="29"/>
      <c r="AN461" s="29"/>
      <c r="AO461" s="29"/>
      <c r="AP461" s="29"/>
      <c r="AQ461" s="29"/>
      <c r="AR461" s="29"/>
      <c r="AS461" s="29"/>
      <c r="AT461" s="29"/>
      <c r="AU461" s="29"/>
      <c r="AV461" s="29"/>
      <c r="AW461" s="29"/>
      <c r="AX461" s="29"/>
      <c r="AY461" s="29"/>
      <c r="AZ461" s="29"/>
      <c r="BA461" s="29"/>
      <c r="BB461" s="29"/>
      <c r="BC461" s="29"/>
      <c r="BD461" s="29"/>
      <c r="BE461" s="29"/>
      <c r="BF461" s="29"/>
      <c r="BG461" s="29"/>
      <c r="BH461" s="29"/>
      <c r="BI461" s="29"/>
      <c r="BJ461" s="29"/>
      <c r="BK461" s="29"/>
      <c r="BL461" s="29"/>
      <c r="BM461" s="29"/>
      <c r="BN461" s="29"/>
      <c r="BO461" s="29"/>
      <c r="BP461" s="29"/>
      <c r="BQ461" s="29"/>
      <c r="BR461" s="29"/>
      <c r="BS461" s="29"/>
      <c r="BT461" s="29"/>
      <c r="BU461" s="29"/>
      <c r="BV461" s="29"/>
      <c r="BW461" s="29"/>
      <c r="BX461" s="29"/>
      <c r="BY461" s="29"/>
      <c r="BZ461" s="29"/>
      <c r="CA461" s="29"/>
      <c r="CB461" s="29"/>
      <c r="CC461" s="29"/>
      <c r="CD461" s="29"/>
      <c r="CE461" s="29"/>
      <c r="CF461" s="29"/>
      <c r="CG461" s="29"/>
      <c r="CH461" s="29"/>
      <c r="CI461" s="29"/>
      <c r="CJ461" s="29"/>
      <c r="CK461" s="29"/>
      <c r="CL461" s="29"/>
      <c r="CM461" s="29"/>
      <c r="CN461" s="29"/>
      <c r="CO461" s="29"/>
      <c r="CP461" s="29"/>
      <c r="CQ461" s="29"/>
      <c r="CR461" s="29"/>
      <c r="CS461" s="29"/>
      <c r="CT461" s="29"/>
      <c r="CU461" s="29"/>
      <c r="CV461" s="29"/>
      <c r="CW461" s="29"/>
      <c r="CX461" s="29"/>
      <c r="CY461" s="29"/>
      <c r="CZ461" s="29"/>
      <c r="DA461" s="29"/>
    </row>
    <row r="462" spans="6:105">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c r="AD462" s="29"/>
      <c r="AE462" s="29"/>
      <c r="AF462" s="29"/>
      <c r="AG462" s="29"/>
      <c r="AH462" s="29"/>
      <c r="AI462" s="29"/>
      <c r="AJ462" s="29"/>
      <c r="AK462" s="29"/>
      <c r="AL462" s="29"/>
      <c r="AM462" s="29"/>
      <c r="AN462" s="29"/>
      <c r="AO462" s="29"/>
      <c r="AP462" s="29"/>
      <c r="AQ462" s="29"/>
      <c r="AR462" s="29"/>
      <c r="AS462" s="29"/>
      <c r="AT462" s="29"/>
      <c r="AU462" s="29"/>
      <c r="AV462" s="29"/>
      <c r="AW462" s="29"/>
      <c r="AX462" s="29"/>
      <c r="AY462" s="29"/>
      <c r="AZ462" s="29"/>
      <c r="BA462" s="29"/>
      <c r="BB462" s="29"/>
      <c r="BC462" s="29"/>
      <c r="BD462" s="29"/>
      <c r="BE462" s="29"/>
      <c r="BF462" s="29"/>
      <c r="BG462" s="29"/>
      <c r="BH462" s="29"/>
      <c r="BI462" s="29"/>
      <c r="BJ462" s="29"/>
      <c r="BK462" s="29"/>
      <c r="BL462" s="29"/>
      <c r="BM462" s="29"/>
      <c r="BN462" s="29"/>
      <c r="BO462" s="29"/>
      <c r="BP462" s="29"/>
      <c r="BQ462" s="29"/>
      <c r="BR462" s="29"/>
      <c r="BS462" s="29"/>
      <c r="BT462" s="29"/>
      <c r="BU462" s="29"/>
      <c r="BV462" s="29"/>
      <c r="BW462" s="29"/>
      <c r="BX462" s="29"/>
      <c r="BY462" s="29"/>
      <c r="BZ462" s="29"/>
      <c r="CA462" s="29"/>
      <c r="CB462" s="29"/>
      <c r="CC462" s="29"/>
      <c r="CD462" s="29"/>
      <c r="CE462" s="29"/>
      <c r="CF462" s="29"/>
      <c r="CG462" s="29"/>
      <c r="CH462" s="29"/>
      <c r="CI462" s="29"/>
      <c r="CJ462" s="29"/>
      <c r="CK462" s="29"/>
      <c r="CL462" s="29"/>
      <c r="CM462" s="29"/>
      <c r="CN462" s="29"/>
      <c r="CO462" s="29"/>
      <c r="CP462" s="29"/>
      <c r="CQ462" s="29"/>
      <c r="CR462" s="29"/>
      <c r="CS462" s="29"/>
      <c r="CT462" s="29"/>
      <c r="CU462" s="29"/>
      <c r="CV462" s="29"/>
      <c r="CW462" s="29"/>
      <c r="CX462" s="29"/>
      <c r="CY462" s="29"/>
      <c r="CZ462" s="29"/>
      <c r="DA462" s="29"/>
    </row>
    <row r="463" spans="6:105">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c r="AD463" s="29"/>
      <c r="AE463" s="29"/>
      <c r="AF463" s="29"/>
      <c r="AG463" s="29"/>
      <c r="AH463" s="29"/>
      <c r="AI463" s="29"/>
      <c r="AJ463" s="29"/>
      <c r="AK463" s="29"/>
      <c r="AL463" s="29"/>
      <c r="AM463" s="29"/>
      <c r="AN463" s="29"/>
      <c r="AO463" s="29"/>
      <c r="AP463" s="29"/>
      <c r="AQ463" s="29"/>
      <c r="AR463" s="29"/>
      <c r="AS463" s="29"/>
      <c r="AT463" s="29"/>
      <c r="AU463" s="29"/>
      <c r="AV463" s="29"/>
      <c r="AW463" s="29"/>
      <c r="AX463" s="29"/>
      <c r="AY463" s="29"/>
      <c r="AZ463" s="29"/>
      <c r="BA463" s="29"/>
      <c r="BB463" s="29"/>
      <c r="BC463" s="29"/>
      <c r="BD463" s="29"/>
      <c r="BE463" s="29"/>
      <c r="BF463" s="29"/>
      <c r="BG463" s="29"/>
      <c r="BH463" s="29"/>
      <c r="BI463" s="29"/>
      <c r="BJ463" s="29"/>
      <c r="BK463" s="29"/>
      <c r="BL463" s="29"/>
      <c r="BM463" s="29"/>
      <c r="BN463" s="29"/>
      <c r="BO463" s="29"/>
      <c r="BP463" s="29"/>
      <c r="BQ463" s="29"/>
      <c r="BR463" s="29"/>
      <c r="BS463" s="29"/>
      <c r="BT463" s="29"/>
      <c r="BU463" s="29"/>
      <c r="BV463" s="29"/>
      <c r="BW463" s="29"/>
      <c r="BX463" s="29"/>
      <c r="BY463" s="29"/>
      <c r="BZ463" s="29"/>
      <c r="CA463" s="29"/>
      <c r="CB463" s="29"/>
      <c r="CC463" s="29"/>
      <c r="CD463" s="29"/>
      <c r="CE463" s="29"/>
      <c r="CF463" s="29"/>
      <c r="CG463" s="29"/>
      <c r="CH463" s="29"/>
      <c r="CI463" s="29"/>
      <c r="CJ463" s="29"/>
      <c r="CK463" s="29"/>
      <c r="CL463" s="29"/>
      <c r="CM463" s="29"/>
      <c r="CN463" s="29"/>
      <c r="CO463" s="29"/>
      <c r="CP463" s="29"/>
      <c r="CQ463" s="29"/>
      <c r="CR463" s="29"/>
      <c r="CS463" s="29"/>
      <c r="CT463" s="29"/>
      <c r="CU463" s="29"/>
      <c r="CV463" s="29"/>
      <c r="CW463" s="29"/>
      <c r="CX463" s="29"/>
      <c r="CY463" s="29"/>
      <c r="CZ463" s="29"/>
      <c r="DA463" s="29"/>
    </row>
    <row r="464" spans="6:105">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29"/>
      <c r="AK464" s="29"/>
      <c r="AL464" s="29"/>
      <c r="AM464" s="29"/>
      <c r="AN464" s="29"/>
      <c r="AO464" s="29"/>
      <c r="AP464" s="29"/>
      <c r="AQ464" s="29"/>
      <c r="AR464" s="29"/>
      <c r="AS464" s="29"/>
      <c r="AT464" s="29"/>
      <c r="AU464" s="29"/>
      <c r="AV464" s="29"/>
      <c r="AW464" s="29"/>
      <c r="AX464" s="29"/>
      <c r="AY464" s="29"/>
      <c r="AZ464" s="29"/>
      <c r="BA464" s="29"/>
      <c r="BB464" s="29"/>
      <c r="BC464" s="29"/>
      <c r="BD464" s="29"/>
      <c r="BE464" s="29"/>
      <c r="BF464" s="29"/>
      <c r="BG464" s="29"/>
      <c r="BH464" s="29"/>
      <c r="BI464" s="29"/>
      <c r="BJ464" s="29"/>
      <c r="BK464" s="29"/>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29"/>
      <c r="CK464" s="29"/>
      <c r="CL464" s="29"/>
      <c r="CM464" s="29"/>
      <c r="CN464" s="29"/>
      <c r="CO464" s="29"/>
      <c r="CP464" s="29"/>
      <c r="CQ464" s="29"/>
      <c r="CR464" s="29"/>
      <c r="CS464" s="29"/>
      <c r="CT464" s="29"/>
      <c r="CU464" s="29"/>
      <c r="CV464" s="29"/>
      <c r="CW464" s="29"/>
      <c r="CX464" s="29"/>
      <c r="CY464" s="29"/>
      <c r="CZ464" s="29"/>
      <c r="DA464" s="29"/>
    </row>
    <row r="465" spans="6:105">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c r="AD465" s="29"/>
      <c r="AE465" s="29"/>
      <c r="AF465" s="29"/>
      <c r="AG465" s="29"/>
      <c r="AH465" s="29"/>
      <c r="AI465" s="29"/>
      <c r="AJ465" s="29"/>
      <c r="AK465" s="29"/>
      <c r="AL465" s="29"/>
      <c r="AM465" s="29"/>
      <c r="AN465" s="29"/>
      <c r="AO465" s="29"/>
      <c r="AP465" s="29"/>
      <c r="AQ465" s="29"/>
      <c r="AR465" s="29"/>
      <c r="AS465" s="29"/>
      <c r="AT465" s="29"/>
      <c r="AU465" s="29"/>
      <c r="AV465" s="29"/>
      <c r="AW465" s="29"/>
      <c r="AX465" s="29"/>
      <c r="AY465" s="29"/>
      <c r="AZ465" s="29"/>
      <c r="BA465" s="29"/>
      <c r="BB465" s="29"/>
      <c r="BC465" s="29"/>
      <c r="BD465" s="29"/>
      <c r="BE465" s="29"/>
      <c r="BF465" s="29"/>
      <c r="BG465" s="29"/>
      <c r="BH465" s="29"/>
      <c r="BI465" s="29"/>
      <c r="BJ465" s="29"/>
      <c r="BK465" s="29"/>
      <c r="BL465" s="29"/>
      <c r="BM465" s="29"/>
      <c r="BN465" s="29"/>
      <c r="BO465" s="29"/>
      <c r="BP465" s="29"/>
      <c r="BQ465" s="29"/>
      <c r="BR465" s="29"/>
      <c r="BS465" s="29"/>
      <c r="BT465" s="29"/>
      <c r="BU465" s="29"/>
      <c r="BV465" s="29"/>
      <c r="BW465" s="29"/>
      <c r="BX465" s="29"/>
      <c r="BY465" s="29"/>
      <c r="BZ465" s="29"/>
      <c r="CA465" s="29"/>
      <c r="CB465" s="29"/>
      <c r="CC465" s="29"/>
      <c r="CD465" s="29"/>
      <c r="CE465" s="29"/>
      <c r="CF465" s="29"/>
      <c r="CG465" s="29"/>
      <c r="CH465" s="29"/>
      <c r="CI465" s="29"/>
      <c r="CJ465" s="29"/>
      <c r="CK465" s="29"/>
      <c r="CL465" s="29"/>
      <c r="CM465" s="29"/>
      <c r="CN465" s="29"/>
      <c r="CO465" s="29"/>
      <c r="CP465" s="29"/>
      <c r="CQ465" s="29"/>
      <c r="CR465" s="29"/>
      <c r="CS465" s="29"/>
      <c r="CT465" s="29"/>
      <c r="CU465" s="29"/>
      <c r="CV465" s="29"/>
      <c r="CW465" s="29"/>
      <c r="CX465" s="29"/>
      <c r="CY465" s="29"/>
      <c r="CZ465" s="29"/>
      <c r="DA465" s="29"/>
    </row>
    <row r="466" spans="6:105">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c r="AY466" s="29"/>
      <c r="AZ466" s="29"/>
      <c r="BA466" s="29"/>
      <c r="BB466" s="29"/>
      <c r="BC466" s="29"/>
      <c r="BD466" s="29"/>
      <c r="BE466" s="29"/>
      <c r="BF466" s="29"/>
      <c r="BG466" s="29"/>
      <c r="BH466" s="29"/>
      <c r="BI466" s="29"/>
      <c r="BJ466" s="29"/>
      <c r="BK466" s="29"/>
      <c r="BL466" s="29"/>
      <c r="BM466" s="29"/>
      <c r="BN466" s="29"/>
      <c r="BO466" s="29"/>
      <c r="BP466" s="29"/>
      <c r="BQ466" s="29"/>
      <c r="BR466" s="29"/>
      <c r="BS466" s="29"/>
      <c r="BT466" s="29"/>
      <c r="BU466" s="29"/>
      <c r="BV466" s="29"/>
      <c r="BW466" s="29"/>
      <c r="BX466" s="29"/>
      <c r="BY466" s="29"/>
      <c r="BZ466" s="29"/>
      <c r="CA466" s="29"/>
      <c r="CB466" s="29"/>
      <c r="CC466" s="29"/>
      <c r="CD466" s="29"/>
      <c r="CE466" s="29"/>
      <c r="CF466" s="29"/>
      <c r="CG466" s="29"/>
      <c r="CH466" s="29"/>
      <c r="CI466" s="29"/>
      <c r="CJ466" s="29"/>
      <c r="CK466" s="29"/>
      <c r="CL466" s="29"/>
      <c r="CM466" s="29"/>
      <c r="CN466" s="29"/>
      <c r="CO466" s="29"/>
      <c r="CP466" s="29"/>
      <c r="CQ466" s="29"/>
      <c r="CR466" s="29"/>
      <c r="CS466" s="29"/>
      <c r="CT466" s="29"/>
      <c r="CU466" s="29"/>
      <c r="CV466" s="29"/>
      <c r="CW466" s="29"/>
      <c r="CX466" s="29"/>
      <c r="CY466" s="29"/>
      <c r="CZ466" s="29"/>
      <c r="DA466" s="29"/>
    </row>
    <row r="467" spans="6:105">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c r="AY467" s="29"/>
      <c r="AZ467" s="29"/>
      <c r="BA467" s="29"/>
      <c r="BB467" s="29"/>
      <c r="BC467" s="29"/>
      <c r="BD467" s="29"/>
      <c r="BE467" s="29"/>
      <c r="BF467" s="29"/>
      <c r="BG467" s="29"/>
      <c r="BH467" s="29"/>
      <c r="BI467" s="29"/>
      <c r="BJ467" s="29"/>
      <c r="BK467" s="29"/>
      <c r="BL467" s="29"/>
      <c r="BM467" s="29"/>
      <c r="BN467" s="29"/>
      <c r="BO467" s="29"/>
      <c r="BP467" s="29"/>
      <c r="BQ467" s="29"/>
      <c r="BR467" s="29"/>
      <c r="BS467" s="29"/>
      <c r="BT467" s="29"/>
      <c r="BU467" s="29"/>
      <c r="BV467" s="29"/>
      <c r="BW467" s="29"/>
      <c r="BX467" s="29"/>
      <c r="BY467" s="29"/>
      <c r="BZ467" s="29"/>
      <c r="CA467" s="29"/>
      <c r="CB467" s="29"/>
      <c r="CC467" s="29"/>
      <c r="CD467" s="29"/>
      <c r="CE467" s="29"/>
      <c r="CF467" s="29"/>
      <c r="CG467" s="29"/>
      <c r="CH467" s="29"/>
      <c r="CI467" s="29"/>
      <c r="CJ467" s="29"/>
      <c r="CK467" s="29"/>
      <c r="CL467" s="29"/>
      <c r="CM467" s="29"/>
      <c r="CN467" s="29"/>
      <c r="CO467" s="29"/>
      <c r="CP467" s="29"/>
      <c r="CQ467" s="29"/>
      <c r="CR467" s="29"/>
      <c r="CS467" s="29"/>
      <c r="CT467" s="29"/>
      <c r="CU467" s="29"/>
      <c r="CV467" s="29"/>
      <c r="CW467" s="29"/>
      <c r="CX467" s="29"/>
      <c r="CY467" s="29"/>
      <c r="CZ467" s="29"/>
      <c r="DA467" s="29"/>
    </row>
    <row r="468" spans="6:105">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c r="AD468" s="29"/>
      <c r="AE468" s="29"/>
      <c r="AF468" s="29"/>
      <c r="AG468" s="29"/>
      <c r="AH468" s="29"/>
      <c r="AI468" s="29"/>
      <c r="AJ468" s="29"/>
      <c r="AK468" s="29"/>
      <c r="AL468" s="29"/>
      <c r="AM468" s="29"/>
      <c r="AN468" s="29"/>
      <c r="AO468" s="29"/>
      <c r="AP468" s="29"/>
      <c r="AQ468" s="29"/>
      <c r="AR468" s="29"/>
      <c r="AS468" s="29"/>
      <c r="AT468" s="29"/>
      <c r="AU468" s="29"/>
      <c r="AV468" s="29"/>
      <c r="AW468" s="29"/>
      <c r="AX468" s="29"/>
      <c r="AY468" s="29"/>
      <c r="AZ468" s="29"/>
      <c r="BA468" s="29"/>
      <c r="BB468" s="29"/>
      <c r="BC468" s="29"/>
      <c r="BD468" s="29"/>
      <c r="BE468" s="29"/>
      <c r="BF468" s="29"/>
      <c r="BG468" s="29"/>
      <c r="BH468" s="29"/>
      <c r="BI468" s="29"/>
      <c r="BJ468" s="29"/>
      <c r="BK468" s="29"/>
      <c r="BL468" s="29"/>
      <c r="BM468" s="29"/>
      <c r="BN468" s="29"/>
      <c r="BO468" s="29"/>
      <c r="BP468" s="29"/>
      <c r="BQ468" s="29"/>
      <c r="BR468" s="29"/>
      <c r="BS468" s="29"/>
      <c r="BT468" s="29"/>
      <c r="BU468" s="29"/>
      <c r="BV468" s="29"/>
      <c r="BW468" s="29"/>
      <c r="BX468" s="29"/>
      <c r="BY468" s="29"/>
      <c r="BZ468" s="29"/>
      <c r="CA468" s="29"/>
      <c r="CB468" s="29"/>
      <c r="CC468" s="29"/>
      <c r="CD468" s="29"/>
      <c r="CE468" s="29"/>
      <c r="CF468" s="29"/>
      <c r="CG468" s="29"/>
      <c r="CH468" s="29"/>
      <c r="CI468" s="29"/>
      <c r="CJ468" s="29"/>
      <c r="CK468" s="29"/>
      <c r="CL468" s="29"/>
      <c r="CM468" s="29"/>
      <c r="CN468" s="29"/>
      <c r="CO468" s="29"/>
      <c r="CP468" s="29"/>
      <c r="CQ468" s="29"/>
      <c r="CR468" s="29"/>
      <c r="CS468" s="29"/>
      <c r="CT468" s="29"/>
      <c r="CU468" s="29"/>
      <c r="CV468" s="29"/>
      <c r="CW468" s="29"/>
      <c r="CX468" s="29"/>
      <c r="CY468" s="29"/>
      <c r="CZ468" s="29"/>
      <c r="DA468" s="29"/>
    </row>
    <row r="469" spans="6:105">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c r="AD469" s="29"/>
      <c r="AE469" s="29"/>
      <c r="AF469" s="29"/>
      <c r="AG469" s="29"/>
      <c r="AH469" s="29"/>
      <c r="AI469" s="29"/>
      <c r="AJ469" s="29"/>
      <c r="AK469" s="29"/>
      <c r="AL469" s="29"/>
      <c r="AM469" s="29"/>
      <c r="AN469" s="29"/>
      <c r="AO469" s="29"/>
      <c r="AP469" s="29"/>
      <c r="AQ469" s="29"/>
      <c r="AR469" s="29"/>
      <c r="AS469" s="29"/>
      <c r="AT469" s="29"/>
      <c r="AU469" s="29"/>
      <c r="AV469" s="29"/>
      <c r="AW469" s="29"/>
      <c r="AX469" s="29"/>
      <c r="AY469" s="29"/>
      <c r="AZ469" s="29"/>
      <c r="BA469" s="29"/>
      <c r="BB469" s="29"/>
      <c r="BC469" s="29"/>
      <c r="BD469" s="29"/>
      <c r="BE469" s="29"/>
      <c r="BF469" s="29"/>
      <c r="BG469" s="29"/>
      <c r="BH469" s="29"/>
      <c r="BI469" s="29"/>
      <c r="BJ469" s="29"/>
      <c r="BK469" s="29"/>
      <c r="BL469" s="29"/>
      <c r="BM469" s="29"/>
      <c r="BN469" s="29"/>
      <c r="BO469" s="29"/>
      <c r="BP469" s="29"/>
      <c r="BQ469" s="29"/>
      <c r="BR469" s="29"/>
      <c r="BS469" s="29"/>
      <c r="BT469" s="29"/>
      <c r="BU469" s="29"/>
      <c r="BV469" s="29"/>
      <c r="BW469" s="29"/>
      <c r="BX469" s="29"/>
      <c r="BY469" s="29"/>
      <c r="BZ469" s="29"/>
      <c r="CA469" s="29"/>
      <c r="CB469" s="29"/>
      <c r="CC469" s="29"/>
      <c r="CD469" s="29"/>
      <c r="CE469" s="29"/>
      <c r="CF469" s="29"/>
      <c r="CG469" s="29"/>
      <c r="CH469" s="29"/>
      <c r="CI469" s="29"/>
      <c r="CJ469" s="29"/>
      <c r="CK469" s="29"/>
      <c r="CL469" s="29"/>
      <c r="CM469" s="29"/>
      <c r="CN469" s="29"/>
      <c r="CO469" s="29"/>
      <c r="CP469" s="29"/>
      <c r="CQ469" s="29"/>
      <c r="CR469" s="29"/>
      <c r="CS469" s="29"/>
      <c r="CT469" s="29"/>
      <c r="CU469" s="29"/>
      <c r="CV469" s="29"/>
      <c r="CW469" s="29"/>
      <c r="CX469" s="29"/>
      <c r="CY469" s="29"/>
      <c r="CZ469" s="29"/>
      <c r="DA469" s="29"/>
    </row>
    <row r="470" spans="6:105">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c r="AD470" s="29"/>
      <c r="AE470" s="29"/>
      <c r="AF470" s="29"/>
      <c r="AG470" s="29"/>
      <c r="AH470" s="29"/>
      <c r="AI470" s="29"/>
      <c r="AJ470" s="29"/>
      <c r="AK470" s="29"/>
      <c r="AL470" s="29"/>
      <c r="AM470" s="29"/>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c r="CA470" s="29"/>
      <c r="CB470" s="29"/>
      <c r="CC470" s="29"/>
      <c r="CD470" s="29"/>
      <c r="CE470" s="29"/>
      <c r="CF470" s="29"/>
      <c r="CG470" s="29"/>
      <c r="CH470" s="29"/>
      <c r="CI470" s="29"/>
      <c r="CJ470" s="29"/>
      <c r="CK470" s="29"/>
      <c r="CL470" s="29"/>
      <c r="CM470" s="29"/>
      <c r="CN470" s="29"/>
      <c r="CO470" s="29"/>
      <c r="CP470" s="29"/>
      <c r="CQ470" s="29"/>
      <c r="CR470" s="29"/>
      <c r="CS470" s="29"/>
      <c r="CT470" s="29"/>
      <c r="CU470" s="29"/>
      <c r="CV470" s="29"/>
      <c r="CW470" s="29"/>
      <c r="CX470" s="29"/>
      <c r="CY470" s="29"/>
      <c r="CZ470" s="29"/>
      <c r="DA470" s="29"/>
    </row>
    <row r="471" spans="6:105">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c r="AD471" s="29"/>
      <c r="AE471" s="29"/>
      <c r="AF471" s="29"/>
      <c r="AG471" s="29"/>
      <c r="AH471" s="29"/>
      <c r="AI471" s="29"/>
      <c r="AJ471" s="29"/>
      <c r="AK471" s="29"/>
      <c r="AL471" s="29"/>
      <c r="AM471" s="29"/>
      <c r="AN471" s="29"/>
      <c r="AO471" s="29"/>
      <c r="AP471" s="29"/>
      <c r="AQ471" s="29"/>
      <c r="AR471" s="29"/>
      <c r="AS471" s="29"/>
      <c r="AT471" s="29"/>
      <c r="AU471" s="29"/>
      <c r="AV471" s="29"/>
      <c r="AW471" s="29"/>
      <c r="AX471" s="29"/>
      <c r="AY471" s="29"/>
      <c r="AZ471" s="29"/>
      <c r="BA471" s="29"/>
      <c r="BB471" s="29"/>
      <c r="BC471" s="29"/>
      <c r="BD471" s="29"/>
      <c r="BE471" s="29"/>
      <c r="BF471" s="29"/>
      <c r="BG471" s="29"/>
      <c r="BH471" s="29"/>
      <c r="BI471" s="29"/>
      <c r="BJ471" s="29"/>
      <c r="BK471" s="29"/>
      <c r="BL471" s="29"/>
      <c r="BM471" s="29"/>
      <c r="BN471" s="29"/>
      <c r="BO471" s="29"/>
      <c r="BP471" s="29"/>
      <c r="BQ471" s="29"/>
      <c r="BR471" s="29"/>
      <c r="BS471" s="29"/>
      <c r="BT471" s="29"/>
      <c r="BU471" s="29"/>
      <c r="BV471" s="29"/>
      <c r="BW471" s="29"/>
      <c r="BX471" s="29"/>
      <c r="BY471" s="29"/>
      <c r="BZ471" s="29"/>
      <c r="CA471" s="29"/>
      <c r="CB471" s="29"/>
      <c r="CC471" s="29"/>
      <c r="CD471" s="29"/>
      <c r="CE471" s="29"/>
      <c r="CF471" s="29"/>
      <c r="CG471" s="29"/>
      <c r="CH471" s="29"/>
      <c r="CI471" s="29"/>
      <c r="CJ471" s="29"/>
      <c r="CK471" s="29"/>
      <c r="CL471" s="29"/>
      <c r="CM471" s="29"/>
      <c r="CN471" s="29"/>
      <c r="CO471" s="29"/>
      <c r="CP471" s="29"/>
      <c r="CQ471" s="29"/>
      <c r="CR471" s="29"/>
      <c r="CS471" s="29"/>
      <c r="CT471" s="29"/>
      <c r="CU471" s="29"/>
      <c r="CV471" s="29"/>
      <c r="CW471" s="29"/>
      <c r="CX471" s="29"/>
      <c r="CY471" s="29"/>
      <c r="CZ471" s="29"/>
      <c r="DA471" s="29"/>
    </row>
    <row r="472" spans="6:105">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c r="AK472" s="29"/>
      <c r="AL472" s="29"/>
      <c r="AM472" s="29"/>
      <c r="AN472" s="29"/>
      <c r="AO472" s="29"/>
      <c r="AP472" s="29"/>
      <c r="AQ472" s="29"/>
      <c r="AR472" s="29"/>
      <c r="AS472" s="29"/>
      <c r="AT472" s="29"/>
      <c r="AU472" s="29"/>
      <c r="AV472" s="29"/>
      <c r="AW472" s="29"/>
      <c r="AX472" s="29"/>
      <c r="AY472" s="29"/>
      <c r="AZ472" s="29"/>
      <c r="BA472" s="29"/>
      <c r="BB472" s="29"/>
      <c r="BC472" s="29"/>
      <c r="BD472" s="29"/>
      <c r="BE472" s="29"/>
      <c r="BF472" s="29"/>
      <c r="BG472" s="29"/>
      <c r="BH472" s="29"/>
      <c r="BI472" s="29"/>
      <c r="BJ472" s="29"/>
      <c r="BK472" s="29"/>
      <c r="BL472" s="29"/>
      <c r="BM472" s="29"/>
      <c r="BN472" s="29"/>
      <c r="BO472" s="29"/>
      <c r="BP472" s="29"/>
      <c r="BQ472" s="29"/>
      <c r="BR472" s="29"/>
      <c r="BS472" s="29"/>
      <c r="BT472" s="29"/>
      <c r="BU472" s="29"/>
      <c r="BV472" s="29"/>
      <c r="BW472" s="29"/>
      <c r="BX472" s="29"/>
      <c r="BY472" s="29"/>
      <c r="BZ472" s="29"/>
      <c r="CA472" s="29"/>
      <c r="CB472" s="29"/>
      <c r="CC472" s="29"/>
      <c r="CD472" s="29"/>
      <c r="CE472" s="29"/>
      <c r="CF472" s="29"/>
      <c r="CG472" s="29"/>
      <c r="CH472" s="29"/>
      <c r="CI472" s="29"/>
      <c r="CJ472" s="29"/>
      <c r="CK472" s="29"/>
      <c r="CL472" s="29"/>
      <c r="CM472" s="29"/>
      <c r="CN472" s="29"/>
      <c r="CO472" s="29"/>
      <c r="CP472" s="29"/>
      <c r="CQ472" s="29"/>
      <c r="CR472" s="29"/>
      <c r="CS472" s="29"/>
      <c r="CT472" s="29"/>
      <c r="CU472" s="29"/>
      <c r="CV472" s="29"/>
      <c r="CW472" s="29"/>
      <c r="CX472" s="29"/>
      <c r="CY472" s="29"/>
      <c r="CZ472" s="29"/>
      <c r="DA472" s="29"/>
    </row>
    <row r="473" spans="6:105">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c r="AD473" s="29"/>
      <c r="AE473" s="29"/>
      <c r="AF473" s="29"/>
      <c r="AG473" s="29"/>
      <c r="AH473" s="29"/>
      <c r="AI473" s="29"/>
      <c r="AJ473" s="29"/>
      <c r="AK473" s="29"/>
      <c r="AL473" s="29"/>
      <c r="AM473" s="29"/>
      <c r="AN473" s="29"/>
      <c r="AO473" s="29"/>
      <c r="AP473" s="29"/>
      <c r="AQ473" s="29"/>
      <c r="AR473" s="29"/>
      <c r="AS473" s="29"/>
      <c r="AT473" s="29"/>
      <c r="AU473" s="29"/>
      <c r="AV473" s="29"/>
      <c r="AW473" s="29"/>
      <c r="AX473" s="29"/>
      <c r="AY473" s="29"/>
      <c r="AZ473" s="29"/>
      <c r="BA473" s="29"/>
      <c r="BB473" s="29"/>
      <c r="BC473" s="29"/>
      <c r="BD473" s="29"/>
      <c r="BE473" s="29"/>
      <c r="BF473" s="29"/>
      <c r="BG473" s="29"/>
      <c r="BH473" s="29"/>
      <c r="BI473" s="29"/>
      <c r="BJ473" s="29"/>
      <c r="BK473" s="29"/>
      <c r="BL473" s="29"/>
      <c r="BM473" s="29"/>
      <c r="BN473" s="29"/>
      <c r="BO473" s="29"/>
      <c r="BP473" s="29"/>
      <c r="BQ473" s="29"/>
      <c r="BR473" s="29"/>
      <c r="BS473" s="29"/>
      <c r="BT473" s="29"/>
      <c r="BU473" s="29"/>
      <c r="BV473" s="29"/>
      <c r="BW473" s="29"/>
      <c r="BX473" s="29"/>
      <c r="BY473" s="29"/>
      <c r="BZ473" s="29"/>
      <c r="CA473" s="29"/>
      <c r="CB473" s="29"/>
      <c r="CC473" s="29"/>
      <c r="CD473" s="29"/>
      <c r="CE473" s="29"/>
      <c r="CF473" s="29"/>
      <c r="CG473" s="29"/>
      <c r="CH473" s="29"/>
      <c r="CI473" s="29"/>
      <c r="CJ473" s="29"/>
      <c r="CK473" s="29"/>
      <c r="CL473" s="29"/>
      <c r="CM473" s="29"/>
      <c r="CN473" s="29"/>
      <c r="CO473" s="29"/>
      <c r="CP473" s="29"/>
      <c r="CQ473" s="29"/>
      <c r="CR473" s="29"/>
      <c r="CS473" s="29"/>
      <c r="CT473" s="29"/>
      <c r="CU473" s="29"/>
      <c r="CV473" s="29"/>
      <c r="CW473" s="29"/>
      <c r="CX473" s="29"/>
      <c r="CY473" s="29"/>
      <c r="CZ473" s="29"/>
      <c r="DA473" s="29"/>
    </row>
    <row r="474" spans="6:105">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c r="AD474" s="29"/>
      <c r="AE474" s="29"/>
      <c r="AF474" s="29"/>
      <c r="AG474" s="29"/>
      <c r="AH474" s="29"/>
      <c r="AI474" s="29"/>
      <c r="AJ474" s="29"/>
      <c r="AK474" s="29"/>
      <c r="AL474" s="29"/>
      <c r="AM474" s="29"/>
      <c r="AN474" s="29"/>
      <c r="AO474" s="29"/>
      <c r="AP474" s="29"/>
      <c r="AQ474" s="29"/>
      <c r="AR474" s="29"/>
      <c r="AS474" s="29"/>
      <c r="AT474" s="29"/>
      <c r="AU474" s="29"/>
      <c r="AV474" s="29"/>
      <c r="AW474" s="29"/>
      <c r="AX474" s="29"/>
      <c r="AY474" s="29"/>
      <c r="AZ474" s="29"/>
      <c r="BA474" s="29"/>
      <c r="BB474" s="29"/>
      <c r="BC474" s="29"/>
      <c r="BD474" s="29"/>
      <c r="BE474" s="29"/>
      <c r="BF474" s="29"/>
      <c r="BG474" s="29"/>
      <c r="BH474" s="29"/>
      <c r="BI474" s="29"/>
      <c r="BJ474" s="29"/>
      <c r="BK474" s="29"/>
      <c r="BL474" s="29"/>
      <c r="BM474" s="29"/>
      <c r="BN474" s="29"/>
      <c r="BO474" s="29"/>
      <c r="BP474" s="29"/>
      <c r="BQ474" s="29"/>
      <c r="BR474" s="29"/>
      <c r="BS474" s="29"/>
      <c r="BT474" s="29"/>
      <c r="BU474" s="29"/>
      <c r="BV474" s="29"/>
      <c r="BW474" s="29"/>
      <c r="BX474" s="29"/>
      <c r="BY474" s="29"/>
      <c r="BZ474" s="29"/>
      <c r="CA474" s="29"/>
      <c r="CB474" s="29"/>
      <c r="CC474" s="29"/>
      <c r="CD474" s="29"/>
      <c r="CE474" s="29"/>
      <c r="CF474" s="29"/>
      <c r="CG474" s="29"/>
      <c r="CH474" s="29"/>
      <c r="CI474" s="29"/>
      <c r="CJ474" s="29"/>
      <c r="CK474" s="29"/>
      <c r="CL474" s="29"/>
      <c r="CM474" s="29"/>
      <c r="CN474" s="29"/>
      <c r="CO474" s="29"/>
      <c r="CP474" s="29"/>
      <c r="CQ474" s="29"/>
      <c r="CR474" s="29"/>
      <c r="CS474" s="29"/>
      <c r="CT474" s="29"/>
      <c r="CU474" s="29"/>
      <c r="CV474" s="29"/>
      <c r="CW474" s="29"/>
      <c r="CX474" s="29"/>
      <c r="CY474" s="29"/>
      <c r="CZ474" s="29"/>
      <c r="DA474" s="29"/>
    </row>
    <row r="475" spans="6:105">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c r="AD475" s="29"/>
      <c r="AE475" s="29"/>
      <c r="AF475" s="29"/>
      <c r="AG475" s="29"/>
      <c r="AH475" s="29"/>
      <c r="AI475" s="29"/>
      <c r="AJ475" s="29"/>
      <c r="AK475" s="29"/>
      <c r="AL475" s="29"/>
      <c r="AM475" s="29"/>
      <c r="AN475" s="29"/>
      <c r="AO475" s="29"/>
      <c r="AP475" s="29"/>
      <c r="AQ475" s="29"/>
      <c r="AR475" s="29"/>
      <c r="AS475" s="29"/>
      <c r="AT475" s="29"/>
      <c r="AU475" s="29"/>
      <c r="AV475" s="29"/>
      <c r="AW475" s="29"/>
      <c r="AX475" s="29"/>
      <c r="AY475" s="29"/>
      <c r="AZ475" s="29"/>
      <c r="BA475" s="29"/>
      <c r="BB475" s="29"/>
      <c r="BC475" s="29"/>
      <c r="BD475" s="29"/>
      <c r="BE475" s="29"/>
      <c r="BF475" s="29"/>
      <c r="BG475" s="29"/>
      <c r="BH475" s="29"/>
      <c r="BI475" s="29"/>
      <c r="BJ475" s="29"/>
      <c r="BK475" s="29"/>
      <c r="BL475" s="29"/>
      <c r="BM475" s="29"/>
      <c r="BN475" s="29"/>
      <c r="BO475" s="29"/>
      <c r="BP475" s="29"/>
      <c r="BQ475" s="29"/>
      <c r="BR475" s="29"/>
      <c r="BS475" s="29"/>
      <c r="BT475" s="29"/>
      <c r="BU475" s="29"/>
      <c r="BV475" s="29"/>
      <c r="BW475" s="29"/>
      <c r="BX475" s="29"/>
      <c r="BY475" s="29"/>
      <c r="BZ475" s="29"/>
      <c r="CA475" s="29"/>
      <c r="CB475" s="29"/>
      <c r="CC475" s="29"/>
      <c r="CD475" s="29"/>
      <c r="CE475" s="29"/>
      <c r="CF475" s="29"/>
      <c r="CG475" s="29"/>
      <c r="CH475" s="29"/>
      <c r="CI475" s="29"/>
      <c r="CJ475" s="29"/>
      <c r="CK475" s="29"/>
      <c r="CL475" s="29"/>
      <c r="CM475" s="29"/>
      <c r="CN475" s="29"/>
      <c r="CO475" s="29"/>
      <c r="CP475" s="29"/>
      <c r="CQ475" s="29"/>
      <c r="CR475" s="29"/>
      <c r="CS475" s="29"/>
      <c r="CT475" s="29"/>
      <c r="CU475" s="29"/>
      <c r="CV475" s="29"/>
      <c r="CW475" s="29"/>
      <c r="CX475" s="29"/>
      <c r="CY475" s="29"/>
      <c r="CZ475" s="29"/>
      <c r="DA475" s="29"/>
    </row>
    <row r="476" spans="6:105">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c r="AD476" s="29"/>
      <c r="AE476" s="29"/>
      <c r="AF476" s="29"/>
      <c r="AG476" s="29"/>
      <c r="AH476" s="29"/>
      <c r="AI476" s="29"/>
      <c r="AJ476" s="29"/>
      <c r="AK476" s="29"/>
      <c r="AL476" s="29"/>
      <c r="AM476" s="29"/>
      <c r="AN476" s="29"/>
      <c r="AO476" s="29"/>
      <c r="AP476" s="29"/>
      <c r="AQ476" s="29"/>
      <c r="AR476" s="29"/>
      <c r="AS476" s="29"/>
      <c r="AT476" s="29"/>
      <c r="AU476" s="29"/>
      <c r="AV476" s="29"/>
      <c r="AW476" s="29"/>
      <c r="AX476" s="29"/>
      <c r="AY476" s="29"/>
      <c r="AZ476" s="29"/>
      <c r="BA476" s="29"/>
      <c r="BB476" s="29"/>
      <c r="BC476" s="29"/>
      <c r="BD476" s="29"/>
      <c r="BE476" s="29"/>
      <c r="BF476" s="29"/>
      <c r="BG476" s="29"/>
      <c r="BH476" s="29"/>
      <c r="BI476" s="29"/>
      <c r="BJ476" s="29"/>
      <c r="BK476" s="29"/>
      <c r="BL476" s="29"/>
      <c r="BM476" s="29"/>
      <c r="BN476" s="29"/>
      <c r="BO476" s="29"/>
      <c r="BP476" s="29"/>
      <c r="BQ476" s="29"/>
      <c r="BR476" s="29"/>
      <c r="BS476" s="29"/>
      <c r="BT476" s="29"/>
      <c r="BU476" s="29"/>
      <c r="BV476" s="29"/>
      <c r="BW476" s="29"/>
      <c r="BX476" s="29"/>
      <c r="BY476" s="29"/>
      <c r="BZ476" s="29"/>
      <c r="CA476" s="29"/>
      <c r="CB476" s="29"/>
      <c r="CC476" s="29"/>
      <c r="CD476" s="29"/>
      <c r="CE476" s="29"/>
      <c r="CF476" s="29"/>
      <c r="CG476" s="29"/>
      <c r="CH476" s="29"/>
      <c r="CI476" s="29"/>
      <c r="CJ476" s="29"/>
      <c r="CK476" s="29"/>
      <c r="CL476" s="29"/>
      <c r="CM476" s="29"/>
      <c r="CN476" s="29"/>
      <c r="CO476" s="29"/>
      <c r="CP476" s="29"/>
      <c r="CQ476" s="29"/>
      <c r="CR476" s="29"/>
      <c r="CS476" s="29"/>
      <c r="CT476" s="29"/>
      <c r="CU476" s="29"/>
      <c r="CV476" s="29"/>
      <c r="CW476" s="29"/>
      <c r="CX476" s="29"/>
      <c r="CY476" s="29"/>
      <c r="CZ476" s="29"/>
      <c r="DA476" s="29"/>
    </row>
    <row r="477" spans="6:105">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c r="AD477" s="29"/>
      <c r="AE477" s="29"/>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c r="BD477" s="29"/>
      <c r="BE477" s="29"/>
      <c r="BF477" s="29"/>
      <c r="BG477" s="29"/>
      <c r="BH477" s="29"/>
      <c r="BI477" s="29"/>
      <c r="BJ477" s="29"/>
      <c r="BK477" s="29"/>
      <c r="BL477" s="29"/>
      <c r="BM477" s="29"/>
      <c r="BN477" s="29"/>
      <c r="BO477" s="29"/>
      <c r="BP477" s="29"/>
      <c r="BQ477" s="29"/>
      <c r="BR477" s="29"/>
      <c r="BS477" s="29"/>
      <c r="BT477" s="29"/>
      <c r="BU477" s="29"/>
      <c r="BV477" s="29"/>
      <c r="BW477" s="29"/>
      <c r="BX477" s="29"/>
      <c r="BY477" s="29"/>
      <c r="BZ477" s="29"/>
      <c r="CA477" s="29"/>
      <c r="CB477" s="29"/>
      <c r="CC477" s="29"/>
      <c r="CD477" s="29"/>
      <c r="CE477" s="29"/>
      <c r="CF477" s="29"/>
      <c r="CG477" s="29"/>
      <c r="CH477" s="29"/>
      <c r="CI477" s="29"/>
      <c r="CJ477" s="29"/>
      <c r="CK477" s="29"/>
      <c r="CL477" s="29"/>
      <c r="CM477" s="29"/>
      <c r="CN477" s="29"/>
      <c r="CO477" s="29"/>
      <c r="CP477" s="29"/>
      <c r="CQ477" s="29"/>
      <c r="CR477" s="29"/>
      <c r="CS477" s="29"/>
      <c r="CT477" s="29"/>
      <c r="CU477" s="29"/>
      <c r="CV477" s="29"/>
      <c r="CW477" s="29"/>
      <c r="CX477" s="29"/>
      <c r="CY477" s="29"/>
      <c r="CZ477" s="29"/>
      <c r="DA477" s="29"/>
    </row>
    <row r="478" spans="6:105">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c r="AD478" s="29"/>
      <c r="AE478" s="29"/>
      <c r="AF478" s="29"/>
      <c r="AG478" s="29"/>
      <c r="AH478" s="29"/>
      <c r="AI478" s="29"/>
      <c r="AJ478" s="29"/>
      <c r="AK478" s="29"/>
      <c r="AL478" s="29"/>
      <c r="AM478" s="29"/>
      <c r="AN478" s="29"/>
      <c r="AO478" s="29"/>
      <c r="AP478" s="29"/>
      <c r="AQ478" s="29"/>
      <c r="AR478" s="29"/>
      <c r="AS478" s="29"/>
      <c r="AT478" s="29"/>
      <c r="AU478" s="29"/>
      <c r="AV478" s="29"/>
      <c r="AW478" s="29"/>
      <c r="AX478" s="29"/>
      <c r="AY478" s="29"/>
      <c r="AZ478" s="29"/>
      <c r="BA478" s="29"/>
      <c r="BB478" s="29"/>
      <c r="BC478" s="29"/>
      <c r="BD478" s="29"/>
      <c r="BE478" s="29"/>
      <c r="BF478" s="29"/>
      <c r="BG478" s="29"/>
      <c r="BH478" s="29"/>
      <c r="BI478" s="29"/>
      <c r="BJ478" s="29"/>
      <c r="BK478" s="29"/>
      <c r="BL478" s="29"/>
      <c r="BM478" s="29"/>
      <c r="BN478" s="29"/>
      <c r="BO478" s="29"/>
      <c r="BP478" s="29"/>
      <c r="BQ478" s="29"/>
      <c r="BR478" s="29"/>
      <c r="BS478" s="29"/>
      <c r="BT478" s="29"/>
      <c r="BU478" s="29"/>
      <c r="BV478" s="29"/>
      <c r="BW478" s="29"/>
      <c r="BX478" s="29"/>
      <c r="BY478" s="29"/>
      <c r="BZ478" s="29"/>
      <c r="CA478" s="29"/>
      <c r="CB478" s="29"/>
      <c r="CC478" s="29"/>
      <c r="CD478" s="29"/>
      <c r="CE478" s="29"/>
      <c r="CF478" s="29"/>
      <c r="CG478" s="29"/>
      <c r="CH478" s="29"/>
      <c r="CI478" s="29"/>
      <c r="CJ478" s="29"/>
      <c r="CK478" s="29"/>
      <c r="CL478" s="29"/>
      <c r="CM478" s="29"/>
      <c r="CN478" s="29"/>
      <c r="CO478" s="29"/>
      <c r="CP478" s="29"/>
      <c r="CQ478" s="29"/>
      <c r="CR478" s="29"/>
      <c r="CS478" s="29"/>
      <c r="CT478" s="29"/>
      <c r="CU478" s="29"/>
      <c r="CV478" s="29"/>
      <c r="CW478" s="29"/>
      <c r="CX478" s="29"/>
      <c r="CY478" s="29"/>
      <c r="CZ478" s="29"/>
      <c r="DA478" s="29"/>
    </row>
    <row r="479" spans="6:105">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c r="AD479" s="29"/>
      <c r="AE479" s="29"/>
      <c r="AF479" s="29"/>
      <c r="AG479" s="29"/>
      <c r="AH479" s="29"/>
      <c r="AI479" s="29"/>
      <c r="AJ479" s="29"/>
      <c r="AK479" s="29"/>
      <c r="AL479" s="29"/>
      <c r="AM479" s="29"/>
      <c r="AN479" s="29"/>
      <c r="AO479" s="29"/>
      <c r="AP479" s="29"/>
      <c r="AQ479" s="29"/>
      <c r="AR479" s="29"/>
      <c r="AS479" s="29"/>
      <c r="AT479" s="29"/>
      <c r="AU479" s="29"/>
      <c r="AV479" s="29"/>
      <c r="AW479" s="29"/>
      <c r="AX479" s="29"/>
      <c r="AY479" s="29"/>
      <c r="AZ479" s="29"/>
      <c r="BA479" s="29"/>
      <c r="BB479" s="29"/>
      <c r="BC479" s="29"/>
      <c r="BD479" s="29"/>
      <c r="BE479" s="29"/>
      <c r="BF479" s="29"/>
      <c r="BG479" s="29"/>
      <c r="BH479" s="29"/>
      <c r="BI479" s="29"/>
      <c r="BJ479" s="29"/>
      <c r="BK479" s="29"/>
      <c r="BL479" s="29"/>
      <c r="BM479" s="29"/>
      <c r="BN479" s="29"/>
      <c r="BO479" s="29"/>
      <c r="BP479" s="29"/>
      <c r="BQ479" s="29"/>
      <c r="BR479" s="29"/>
      <c r="BS479" s="29"/>
      <c r="BT479" s="29"/>
      <c r="BU479" s="29"/>
      <c r="BV479" s="29"/>
      <c r="BW479" s="29"/>
      <c r="BX479" s="29"/>
      <c r="BY479" s="29"/>
      <c r="BZ479" s="29"/>
      <c r="CA479" s="29"/>
      <c r="CB479" s="29"/>
      <c r="CC479" s="29"/>
      <c r="CD479" s="29"/>
      <c r="CE479" s="29"/>
      <c r="CF479" s="29"/>
      <c r="CG479" s="29"/>
      <c r="CH479" s="29"/>
      <c r="CI479" s="29"/>
      <c r="CJ479" s="29"/>
      <c r="CK479" s="29"/>
      <c r="CL479" s="29"/>
      <c r="CM479" s="29"/>
      <c r="CN479" s="29"/>
      <c r="CO479" s="29"/>
      <c r="CP479" s="29"/>
      <c r="CQ479" s="29"/>
      <c r="CR479" s="29"/>
      <c r="CS479" s="29"/>
      <c r="CT479" s="29"/>
      <c r="CU479" s="29"/>
      <c r="CV479" s="29"/>
      <c r="CW479" s="29"/>
      <c r="CX479" s="29"/>
      <c r="CY479" s="29"/>
      <c r="CZ479" s="29"/>
      <c r="DA479" s="29"/>
    </row>
    <row r="480" spans="6:105">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c r="AD480" s="29"/>
      <c r="AE480" s="29"/>
      <c r="AF480" s="29"/>
      <c r="AG480" s="29"/>
      <c r="AH480" s="29"/>
      <c r="AI480" s="29"/>
      <c r="AJ480" s="29"/>
      <c r="AK480" s="29"/>
      <c r="AL480" s="29"/>
      <c r="AM480" s="29"/>
      <c r="AN480" s="29"/>
      <c r="AO480" s="29"/>
      <c r="AP480" s="29"/>
      <c r="AQ480" s="29"/>
      <c r="AR480" s="29"/>
      <c r="AS480" s="29"/>
      <c r="AT480" s="29"/>
      <c r="AU480" s="29"/>
      <c r="AV480" s="29"/>
      <c r="AW480" s="29"/>
      <c r="AX480" s="29"/>
      <c r="AY480" s="29"/>
      <c r="AZ480" s="29"/>
      <c r="BA480" s="29"/>
      <c r="BB480" s="29"/>
      <c r="BC480" s="29"/>
      <c r="BD480" s="29"/>
      <c r="BE480" s="29"/>
      <c r="BF480" s="29"/>
      <c r="BG480" s="29"/>
      <c r="BH480" s="29"/>
      <c r="BI480" s="29"/>
      <c r="BJ480" s="29"/>
      <c r="BK480" s="29"/>
      <c r="BL480" s="29"/>
      <c r="BM480" s="29"/>
      <c r="BN480" s="29"/>
      <c r="BO480" s="29"/>
      <c r="BP480" s="29"/>
      <c r="BQ480" s="29"/>
      <c r="BR480" s="29"/>
      <c r="BS480" s="29"/>
      <c r="BT480" s="29"/>
      <c r="BU480" s="29"/>
      <c r="BV480" s="29"/>
      <c r="BW480" s="29"/>
      <c r="BX480" s="29"/>
      <c r="BY480" s="29"/>
      <c r="BZ480" s="29"/>
      <c r="CA480" s="29"/>
      <c r="CB480" s="29"/>
      <c r="CC480" s="29"/>
      <c r="CD480" s="29"/>
      <c r="CE480" s="29"/>
      <c r="CF480" s="29"/>
      <c r="CG480" s="29"/>
      <c r="CH480" s="29"/>
      <c r="CI480" s="29"/>
      <c r="CJ480" s="29"/>
      <c r="CK480" s="29"/>
      <c r="CL480" s="29"/>
      <c r="CM480" s="29"/>
      <c r="CN480" s="29"/>
      <c r="CO480" s="29"/>
      <c r="CP480" s="29"/>
      <c r="CQ480" s="29"/>
      <c r="CR480" s="29"/>
      <c r="CS480" s="29"/>
      <c r="CT480" s="29"/>
      <c r="CU480" s="29"/>
      <c r="CV480" s="29"/>
      <c r="CW480" s="29"/>
      <c r="CX480" s="29"/>
      <c r="CY480" s="29"/>
      <c r="CZ480" s="29"/>
      <c r="DA480" s="29"/>
    </row>
    <row r="481" spans="6:105">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c r="AD481" s="29"/>
      <c r="AE481" s="29"/>
      <c r="AF481" s="29"/>
      <c r="AG481" s="29"/>
      <c r="AH481" s="29"/>
      <c r="AI481" s="29"/>
      <c r="AJ481" s="29"/>
      <c r="AK481" s="29"/>
      <c r="AL481" s="29"/>
      <c r="AM481" s="29"/>
      <c r="AN481" s="29"/>
      <c r="AO481" s="29"/>
      <c r="AP481" s="29"/>
      <c r="AQ481" s="29"/>
      <c r="AR481" s="29"/>
      <c r="AS481" s="29"/>
      <c r="AT481" s="29"/>
      <c r="AU481" s="29"/>
      <c r="AV481" s="29"/>
      <c r="AW481" s="29"/>
      <c r="AX481" s="29"/>
      <c r="AY481" s="29"/>
      <c r="AZ481" s="29"/>
      <c r="BA481" s="29"/>
      <c r="BB481" s="29"/>
      <c r="BC481" s="29"/>
      <c r="BD481" s="29"/>
      <c r="BE481" s="29"/>
      <c r="BF481" s="29"/>
      <c r="BG481" s="29"/>
      <c r="BH481" s="29"/>
      <c r="BI481" s="29"/>
      <c r="BJ481" s="29"/>
      <c r="BK481" s="29"/>
      <c r="BL481" s="29"/>
      <c r="BM481" s="29"/>
      <c r="BN481" s="29"/>
      <c r="BO481" s="29"/>
      <c r="BP481" s="29"/>
      <c r="BQ481" s="29"/>
      <c r="BR481" s="29"/>
      <c r="BS481" s="29"/>
      <c r="BT481" s="29"/>
      <c r="BU481" s="29"/>
      <c r="BV481" s="29"/>
      <c r="BW481" s="29"/>
      <c r="BX481" s="29"/>
      <c r="BY481" s="29"/>
      <c r="BZ481" s="29"/>
      <c r="CA481" s="29"/>
      <c r="CB481" s="29"/>
      <c r="CC481" s="29"/>
      <c r="CD481" s="29"/>
      <c r="CE481" s="29"/>
      <c r="CF481" s="29"/>
      <c r="CG481" s="29"/>
      <c r="CH481" s="29"/>
      <c r="CI481" s="29"/>
      <c r="CJ481" s="29"/>
      <c r="CK481" s="29"/>
      <c r="CL481" s="29"/>
      <c r="CM481" s="29"/>
      <c r="CN481" s="29"/>
      <c r="CO481" s="29"/>
      <c r="CP481" s="29"/>
      <c r="CQ481" s="29"/>
      <c r="CR481" s="29"/>
      <c r="CS481" s="29"/>
      <c r="CT481" s="29"/>
      <c r="CU481" s="29"/>
      <c r="CV481" s="29"/>
      <c r="CW481" s="29"/>
      <c r="CX481" s="29"/>
      <c r="CY481" s="29"/>
      <c r="CZ481" s="29"/>
      <c r="DA481" s="29"/>
    </row>
    <row r="482" spans="6:105">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c r="AD482" s="29"/>
      <c r="AE482" s="29"/>
      <c r="AF482" s="29"/>
      <c r="AG482" s="29"/>
      <c r="AH482" s="29"/>
      <c r="AI482" s="29"/>
      <c r="AJ482" s="29"/>
      <c r="AK482" s="29"/>
      <c r="AL482" s="29"/>
      <c r="AM482" s="29"/>
      <c r="AN482" s="29"/>
      <c r="AO482" s="29"/>
      <c r="AP482" s="29"/>
      <c r="AQ482" s="29"/>
      <c r="AR482" s="29"/>
      <c r="AS482" s="29"/>
      <c r="AT482" s="29"/>
      <c r="AU482" s="29"/>
      <c r="AV482" s="29"/>
      <c r="AW482" s="29"/>
      <c r="AX482" s="29"/>
      <c r="AY482" s="29"/>
      <c r="AZ482" s="29"/>
      <c r="BA482" s="29"/>
      <c r="BB482" s="29"/>
      <c r="BC482" s="29"/>
      <c r="BD482" s="29"/>
      <c r="BE482" s="29"/>
      <c r="BF482" s="29"/>
      <c r="BG482" s="29"/>
      <c r="BH482" s="29"/>
      <c r="BI482" s="29"/>
      <c r="BJ482" s="29"/>
      <c r="BK482" s="29"/>
      <c r="BL482" s="29"/>
      <c r="BM482" s="29"/>
      <c r="BN482" s="29"/>
      <c r="BO482" s="29"/>
      <c r="BP482" s="29"/>
      <c r="BQ482" s="29"/>
      <c r="BR482" s="29"/>
      <c r="BS482" s="29"/>
      <c r="BT482" s="29"/>
      <c r="BU482" s="29"/>
      <c r="BV482" s="29"/>
      <c r="BW482" s="29"/>
      <c r="BX482" s="29"/>
      <c r="BY482" s="29"/>
      <c r="BZ482" s="29"/>
      <c r="CA482" s="29"/>
      <c r="CB482" s="29"/>
      <c r="CC482" s="29"/>
      <c r="CD482" s="29"/>
      <c r="CE482" s="29"/>
      <c r="CF482" s="29"/>
      <c r="CG482" s="29"/>
      <c r="CH482" s="29"/>
      <c r="CI482" s="29"/>
      <c r="CJ482" s="29"/>
      <c r="CK482" s="29"/>
      <c r="CL482" s="29"/>
      <c r="CM482" s="29"/>
      <c r="CN482" s="29"/>
      <c r="CO482" s="29"/>
      <c r="CP482" s="29"/>
      <c r="CQ482" s="29"/>
      <c r="CR482" s="29"/>
      <c r="CS482" s="29"/>
      <c r="CT482" s="29"/>
      <c r="CU482" s="29"/>
      <c r="CV482" s="29"/>
      <c r="CW482" s="29"/>
      <c r="CX482" s="29"/>
      <c r="CY482" s="29"/>
      <c r="CZ482" s="29"/>
      <c r="DA482" s="29"/>
    </row>
    <row r="483" spans="6:105">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c r="AD483" s="29"/>
      <c r="AE483" s="29"/>
      <c r="AF483" s="29"/>
      <c r="AG483" s="29"/>
      <c r="AH483" s="29"/>
      <c r="AI483" s="29"/>
      <c r="AJ483" s="29"/>
      <c r="AK483" s="29"/>
      <c r="AL483" s="29"/>
      <c r="AM483" s="29"/>
      <c r="AN483" s="29"/>
      <c r="AO483" s="29"/>
      <c r="AP483" s="29"/>
      <c r="AQ483" s="29"/>
      <c r="AR483" s="29"/>
      <c r="AS483" s="29"/>
      <c r="AT483" s="29"/>
      <c r="AU483" s="29"/>
      <c r="AV483" s="29"/>
      <c r="AW483" s="29"/>
      <c r="AX483" s="29"/>
      <c r="AY483" s="29"/>
      <c r="AZ483" s="29"/>
      <c r="BA483" s="29"/>
      <c r="BB483" s="29"/>
      <c r="BC483" s="29"/>
      <c r="BD483" s="29"/>
      <c r="BE483" s="29"/>
      <c r="BF483" s="29"/>
      <c r="BG483" s="29"/>
      <c r="BH483" s="29"/>
      <c r="BI483" s="29"/>
      <c r="BJ483" s="29"/>
      <c r="BK483" s="29"/>
      <c r="BL483" s="29"/>
      <c r="BM483" s="29"/>
      <c r="BN483" s="29"/>
      <c r="BO483" s="29"/>
      <c r="BP483" s="29"/>
      <c r="BQ483" s="29"/>
      <c r="BR483" s="29"/>
      <c r="BS483" s="29"/>
      <c r="BT483" s="29"/>
      <c r="BU483" s="29"/>
      <c r="BV483" s="29"/>
      <c r="BW483" s="29"/>
      <c r="BX483" s="29"/>
      <c r="BY483" s="29"/>
      <c r="BZ483" s="29"/>
      <c r="CA483" s="29"/>
      <c r="CB483" s="29"/>
      <c r="CC483" s="29"/>
      <c r="CD483" s="29"/>
      <c r="CE483" s="29"/>
      <c r="CF483" s="29"/>
      <c r="CG483" s="29"/>
      <c r="CH483" s="29"/>
      <c r="CI483" s="29"/>
      <c r="CJ483" s="29"/>
      <c r="CK483" s="29"/>
      <c r="CL483" s="29"/>
      <c r="CM483" s="29"/>
      <c r="CN483" s="29"/>
      <c r="CO483" s="29"/>
      <c r="CP483" s="29"/>
      <c r="CQ483" s="29"/>
      <c r="CR483" s="29"/>
      <c r="CS483" s="29"/>
      <c r="CT483" s="29"/>
      <c r="CU483" s="29"/>
      <c r="CV483" s="29"/>
      <c r="CW483" s="29"/>
      <c r="CX483" s="29"/>
      <c r="CY483" s="29"/>
      <c r="CZ483" s="29"/>
      <c r="DA483" s="29"/>
    </row>
    <row r="484" spans="6:105">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c r="AD484" s="29"/>
      <c r="AE484" s="29"/>
      <c r="AF484" s="29"/>
      <c r="AG484" s="29"/>
      <c r="AH484" s="29"/>
      <c r="AI484" s="29"/>
      <c r="AJ484" s="29"/>
      <c r="AK484" s="29"/>
      <c r="AL484" s="29"/>
      <c r="AM484" s="29"/>
      <c r="AN484" s="29"/>
      <c r="AO484" s="29"/>
      <c r="AP484" s="29"/>
      <c r="AQ484" s="29"/>
      <c r="AR484" s="29"/>
      <c r="AS484" s="29"/>
      <c r="AT484" s="29"/>
      <c r="AU484" s="29"/>
      <c r="AV484" s="29"/>
      <c r="AW484" s="29"/>
      <c r="AX484" s="29"/>
      <c r="AY484" s="29"/>
      <c r="AZ484" s="29"/>
      <c r="BA484" s="29"/>
      <c r="BB484" s="29"/>
      <c r="BC484" s="29"/>
      <c r="BD484" s="29"/>
      <c r="BE484" s="29"/>
      <c r="BF484" s="29"/>
      <c r="BG484" s="29"/>
      <c r="BH484" s="29"/>
      <c r="BI484" s="29"/>
      <c r="BJ484" s="29"/>
      <c r="BK484" s="29"/>
      <c r="BL484" s="29"/>
      <c r="BM484" s="29"/>
      <c r="BN484" s="29"/>
      <c r="BO484" s="29"/>
      <c r="BP484" s="29"/>
      <c r="BQ484" s="29"/>
      <c r="BR484" s="29"/>
      <c r="BS484" s="29"/>
      <c r="BT484" s="29"/>
      <c r="BU484" s="29"/>
      <c r="BV484" s="29"/>
      <c r="BW484" s="29"/>
      <c r="BX484" s="29"/>
      <c r="BY484" s="29"/>
      <c r="BZ484" s="29"/>
      <c r="CA484" s="29"/>
      <c r="CB484" s="29"/>
      <c r="CC484" s="29"/>
      <c r="CD484" s="29"/>
      <c r="CE484" s="29"/>
      <c r="CF484" s="29"/>
      <c r="CG484" s="29"/>
      <c r="CH484" s="29"/>
      <c r="CI484" s="29"/>
      <c r="CJ484" s="29"/>
      <c r="CK484" s="29"/>
      <c r="CL484" s="29"/>
      <c r="CM484" s="29"/>
      <c r="CN484" s="29"/>
      <c r="CO484" s="29"/>
      <c r="CP484" s="29"/>
      <c r="CQ484" s="29"/>
      <c r="CR484" s="29"/>
      <c r="CS484" s="29"/>
      <c r="CT484" s="29"/>
      <c r="CU484" s="29"/>
      <c r="CV484" s="29"/>
      <c r="CW484" s="29"/>
      <c r="CX484" s="29"/>
      <c r="CY484" s="29"/>
      <c r="CZ484" s="29"/>
      <c r="DA484" s="29"/>
    </row>
    <row r="485" spans="6:105">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c r="AD485" s="29"/>
      <c r="AE485" s="29"/>
      <c r="AF485" s="29"/>
      <c r="AG485" s="29"/>
      <c r="AH485" s="29"/>
      <c r="AI485" s="29"/>
      <c r="AJ485" s="29"/>
      <c r="AK485" s="29"/>
      <c r="AL485" s="29"/>
      <c r="AM485" s="29"/>
      <c r="AN485" s="29"/>
      <c r="AO485" s="29"/>
      <c r="AP485" s="29"/>
      <c r="AQ485" s="29"/>
      <c r="AR485" s="29"/>
      <c r="AS485" s="29"/>
      <c r="AT485" s="29"/>
      <c r="AU485" s="29"/>
      <c r="AV485" s="29"/>
      <c r="AW485" s="29"/>
      <c r="AX485" s="29"/>
      <c r="AY485" s="29"/>
      <c r="AZ485" s="29"/>
      <c r="BA485" s="29"/>
      <c r="BB485" s="29"/>
      <c r="BC485" s="29"/>
      <c r="BD485" s="29"/>
      <c r="BE485" s="29"/>
      <c r="BF485" s="29"/>
      <c r="BG485" s="29"/>
      <c r="BH485" s="29"/>
      <c r="BI485" s="29"/>
      <c r="BJ485" s="29"/>
      <c r="BK485" s="29"/>
      <c r="BL485" s="29"/>
      <c r="BM485" s="29"/>
      <c r="BN485" s="29"/>
      <c r="BO485" s="29"/>
      <c r="BP485" s="29"/>
      <c r="BQ485" s="29"/>
      <c r="BR485" s="29"/>
      <c r="BS485" s="29"/>
      <c r="BT485" s="29"/>
      <c r="BU485" s="29"/>
      <c r="BV485" s="29"/>
      <c r="BW485" s="29"/>
      <c r="BX485" s="29"/>
      <c r="BY485" s="29"/>
      <c r="BZ485" s="29"/>
      <c r="CA485" s="29"/>
      <c r="CB485" s="29"/>
      <c r="CC485" s="29"/>
      <c r="CD485" s="29"/>
      <c r="CE485" s="29"/>
      <c r="CF485" s="29"/>
      <c r="CG485" s="29"/>
      <c r="CH485" s="29"/>
      <c r="CI485" s="29"/>
      <c r="CJ485" s="29"/>
      <c r="CK485" s="29"/>
      <c r="CL485" s="29"/>
      <c r="CM485" s="29"/>
      <c r="CN485" s="29"/>
      <c r="CO485" s="29"/>
      <c r="CP485" s="29"/>
      <c r="CQ485" s="29"/>
      <c r="CR485" s="29"/>
      <c r="CS485" s="29"/>
      <c r="CT485" s="29"/>
      <c r="CU485" s="29"/>
      <c r="CV485" s="29"/>
      <c r="CW485" s="29"/>
      <c r="CX485" s="29"/>
      <c r="CY485" s="29"/>
      <c r="CZ485" s="29"/>
      <c r="DA485" s="29"/>
    </row>
    <row r="486" spans="6:105">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c r="AD486" s="29"/>
      <c r="AE486" s="29"/>
      <c r="AF486" s="29"/>
      <c r="AG486" s="29"/>
      <c r="AH486" s="29"/>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29"/>
      <c r="CG486" s="29"/>
      <c r="CH486" s="29"/>
      <c r="CI486" s="29"/>
      <c r="CJ486" s="29"/>
      <c r="CK486" s="29"/>
      <c r="CL486" s="29"/>
      <c r="CM486" s="29"/>
      <c r="CN486" s="29"/>
      <c r="CO486" s="29"/>
      <c r="CP486" s="29"/>
      <c r="CQ486" s="29"/>
      <c r="CR486" s="29"/>
      <c r="CS486" s="29"/>
      <c r="CT486" s="29"/>
      <c r="CU486" s="29"/>
      <c r="CV486" s="29"/>
      <c r="CW486" s="29"/>
      <c r="CX486" s="29"/>
      <c r="CY486" s="29"/>
      <c r="CZ486" s="29"/>
      <c r="DA486" s="29"/>
    </row>
    <row r="487" spans="6:105">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29"/>
      <c r="AK487" s="29"/>
      <c r="AL487" s="29"/>
      <c r="AM487" s="29"/>
      <c r="AN487" s="29"/>
      <c r="AO487" s="29"/>
      <c r="AP487" s="29"/>
      <c r="AQ487" s="29"/>
      <c r="AR487" s="29"/>
      <c r="AS487" s="29"/>
      <c r="AT487" s="29"/>
      <c r="AU487" s="29"/>
      <c r="AV487" s="29"/>
      <c r="AW487" s="29"/>
      <c r="AX487" s="29"/>
      <c r="AY487" s="29"/>
      <c r="AZ487" s="29"/>
      <c r="BA487" s="29"/>
      <c r="BB487" s="29"/>
      <c r="BC487" s="29"/>
      <c r="BD487" s="29"/>
      <c r="BE487" s="29"/>
      <c r="BF487" s="29"/>
      <c r="BG487" s="29"/>
      <c r="BH487" s="29"/>
      <c r="BI487" s="29"/>
      <c r="BJ487" s="29"/>
      <c r="BK487" s="29"/>
      <c r="BL487" s="29"/>
      <c r="BM487" s="29"/>
      <c r="BN487" s="29"/>
      <c r="BO487" s="29"/>
      <c r="BP487" s="29"/>
      <c r="BQ487" s="29"/>
      <c r="BR487" s="29"/>
      <c r="BS487" s="29"/>
      <c r="BT487" s="29"/>
      <c r="BU487" s="29"/>
      <c r="BV487" s="29"/>
      <c r="BW487" s="29"/>
      <c r="BX487" s="29"/>
      <c r="BY487" s="29"/>
      <c r="BZ487" s="29"/>
      <c r="CA487" s="29"/>
      <c r="CB487" s="29"/>
      <c r="CC487" s="29"/>
      <c r="CD487" s="29"/>
      <c r="CE487" s="29"/>
      <c r="CF487" s="29"/>
      <c r="CG487" s="29"/>
      <c r="CH487" s="29"/>
      <c r="CI487" s="29"/>
      <c r="CJ487" s="29"/>
      <c r="CK487" s="29"/>
      <c r="CL487" s="29"/>
      <c r="CM487" s="29"/>
      <c r="CN487" s="29"/>
      <c r="CO487" s="29"/>
      <c r="CP487" s="29"/>
      <c r="CQ487" s="29"/>
      <c r="CR487" s="29"/>
      <c r="CS487" s="29"/>
      <c r="CT487" s="29"/>
      <c r="CU487" s="29"/>
      <c r="CV487" s="29"/>
      <c r="CW487" s="29"/>
      <c r="CX487" s="29"/>
      <c r="CY487" s="29"/>
      <c r="CZ487" s="29"/>
      <c r="DA487" s="29"/>
    </row>
    <row r="488" spans="6:105">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c r="AD488" s="29"/>
      <c r="AE488" s="29"/>
      <c r="AF488" s="29"/>
      <c r="AG488" s="29"/>
      <c r="AH488" s="29"/>
      <c r="AI488" s="29"/>
      <c r="AJ488" s="29"/>
      <c r="AK488" s="29"/>
      <c r="AL488" s="29"/>
      <c r="AM488" s="29"/>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c r="CA488" s="29"/>
      <c r="CB488" s="29"/>
      <c r="CC488" s="29"/>
      <c r="CD488" s="29"/>
      <c r="CE488" s="29"/>
      <c r="CF488" s="29"/>
      <c r="CG488" s="29"/>
      <c r="CH488" s="29"/>
      <c r="CI488" s="29"/>
      <c r="CJ488" s="29"/>
      <c r="CK488" s="29"/>
      <c r="CL488" s="29"/>
      <c r="CM488" s="29"/>
      <c r="CN488" s="29"/>
      <c r="CO488" s="29"/>
      <c r="CP488" s="29"/>
      <c r="CQ488" s="29"/>
      <c r="CR488" s="29"/>
      <c r="CS488" s="29"/>
      <c r="CT488" s="29"/>
      <c r="CU488" s="29"/>
      <c r="CV488" s="29"/>
      <c r="CW488" s="29"/>
      <c r="CX488" s="29"/>
      <c r="CY488" s="29"/>
      <c r="CZ488" s="29"/>
      <c r="DA488" s="29"/>
    </row>
    <row r="489" spans="6:105">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c r="AD489" s="29"/>
      <c r="AE489" s="29"/>
      <c r="AF489" s="29"/>
      <c r="AG489" s="29"/>
      <c r="AH489" s="29"/>
      <c r="AI489" s="29"/>
      <c r="AJ489" s="29"/>
      <c r="AK489" s="29"/>
      <c r="AL489" s="29"/>
      <c r="AM489" s="29"/>
      <c r="AN489" s="29"/>
      <c r="AO489" s="29"/>
      <c r="AP489" s="29"/>
      <c r="AQ489" s="29"/>
      <c r="AR489" s="29"/>
      <c r="AS489" s="29"/>
      <c r="AT489" s="29"/>
      <c r="AU489" s="29"/>
      <c r="AV489" s="29"/>
      <c r="AW489" s="29"/>
      <c r="AX489" s="29"/>
      <c r="AY489" s="29"/>
      <c r="AZ489" s="29"/>
      <c r="BA489" s="29"/>
      <c r="BB489" s="29"/>
      <c r="BC489" s="29"/>
      <c r="BD489" s="29"/>
      <c r="BE489" s="29"/>
      <c r="BF489" s="29"/>
      <c r="BG489" s="29"/>
      <c r="BH489" s="29"/>
      <c r="BI489" s="29"/>
      <c r="BJ489" s="29"/>
      <c r="BK489" s="29"/>
      <c r="BL489" s="29"/>
      <c r="BM489" s="29"/>
      <c r="BN489" s="29"/>
      <c r="BO489" s="29"/>
      <c r="BP489" s="29"/>
      <c r="BQ489" s="29"/>
      <c r="BR489" s="29"/>
      <c r="BS489" s="29"/>
      <c r="BT489" s="29"/>
      <c r="BU489" s="29"/>
      <c r="BV489" s="29"/>
      <c r="BW489" s="29"/>
      <c r="BX489" s="29"/>
      <c r="BY489" s="29"/>
      <c r="BZ489" s="29"/>
      <c r="CA489" s="29"/>
      <c r="CB489" s="29"/>
      <c r="CC489" s="29"/>
      <c r="CD489" s="29"/>
      <c r="CE489" s="29"/>
      <c r="CF489" s="29"/>
      <c r="CG489" s="29"/>
      <c r="CH489" s="29"/>
      <c r="CI489" s="29"/>
      <c r="CJ489" s="29"/>
      <c r="CK489" s="29"/>
      <c r="CL489" s="29"/>
      <c r="CM489" s="29"/>
      <c r="CN489" s="29"/>
      <c r="CO489" s="29"/>
      <c r="CP489" s="29"/>
      <c r="CQ489" s="29"/>
      <c r="CR489" s="29"/>
      <c r="CS489" s="29"/>
      <c r="CT489" s="29"/>
      <c r="CU489" s="29"/>
      <c r="CV489" s="29"/>
      <c r="CW489" s="29"/>
      <c r="CX489" s="29"/>
      <c r="CY489" s="29"/>
      <c r="CZ489" s="29"/>
      <c r="DA489" s="29"/>
    </row>
    <row r="490" spans="6:105">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c r="AD490" s="29"/>
      <c r="AE490" s="29"/>
      <c r="AF490" s="29"/>
      <c r="AG490" s="29"/>
      <c r="AH490" s="29"/>
      <c r="AI490" s="29"/>
      <c r="AJ490" s="29"/>
      <c r="AK490" s="29"/>
      <c r="AL490" s="29"/>
      <c r="AM490" s="29"/>
      <c r="AN490" s="29"/>
      <c r="AO490" s="29"/>
      <c r="AP490" s="29"/>
      <c r="AQ490" s="29"/>
      <c r="AR490" s="29"/>
      <c r="AS490" s="29"/>
      <c r="AT490" s="29"/>
      <c r="AU490" s="29"/>
      <c r="AV490" s="29"/>
      <c r="AW490" s="29"/>
      <c r="AX490" s="29"/>
      <c r="AY490" s="29"/>
      <c r="AZ490" s="29"/>
      <c r="BA490" s="29"/>
      <c r="BB490" s="29"/>
      <c r="BC490" s="29"/>
      <c r="BD490" s="29"/>
      <c r="BE490" s="29"/>
      <c r="BF490" s="29"/>
      <c r="BG490" s="29"/>
      <c r="BH490" s="29"/>
      <c r="BI490" s="29"/>
      <c r="BJ490" s="29"/>
      <c r="BK490" s="29"/>
      <c r="BL490" s="29"/>
      <c r="BM490" s="29"/>
      <c r="BN490" s="29"/>
      <c r="BO490" s="29"/>
      <c r="BP490" s="29"/>
      <c r="BQ490" s="29"/>
      <c r="BR490" s="29"/>
      <c r="BS490" s="29"/>
      <c r="BT490" s="29"/>
      <c r="BU490" s="29"/>
      <c r="BV490" s="29"/>
      <c r="BW490" s="29"/>
      <c r="BX490" s="29"/>
      <c r="BY490" s="29"/>
      <c r="BZ490" s="29"/>
      <c r="CA490" s="29"/>
      <c r="CB490" s="29"/>
      <c r="CC490" s="29"/>
      <c r="CD490" s="29"/>
      <c r="CE490" s="29"/>
      <c r="CF490" s="29"/>
      <c r="CG490" s="29"/>
      <c r="CH490" s="29"/>
      <c r="CI490" s="29"/>
      <c r="CJ490" s="29"/>
      <c r="CK490" s="29"/>
      <c r="CL490" s="29"/>
      <c r="CM490" s="29"/>
      <c r="CN490" s="29"/>
      <c r="CO490" s="29"/>
      <c r="CP490" s="29"/>
      <c r="CQ490" s="29"/>
      <c r="CR490" s="29"/>
      <c r="CS490" s="29"/>
      <c r="CT490" s="29"/>
      <c r="CU490" s="29"/>
      <c r="CV490" s="29"/>
      <c r="CW490" s="29"/>
      <c r="CX490" s="29"/>
      <c r="CY490" s="29"/>
      <c r="CZ490" s="29"/>
      <c r="DA490" s="29"/>
    </row>
    <row r="491" spans="6:105">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c r="AD491" s="29"/>
      <c r="AE491" s="29"/>
      <c r="AF491" s="29"/>
      <c r="AG491" s="29"/>
      <c r="AH491" s="29"/>
      <c r="AI491" s="29"/>
      <c r="AJ491" s="29"/>
      <c r="AK491" s="29"/>
      <c r="AL491" s="29"/>
      <c r="AM491" s="29"/>
      <c r="AN491" s="29"/>
      <c r="AO491" s="29"/>
      <c r="AP491" s="29"/>
      <c r="AQ491" s="29"/>
      <c r="AR491" s="29"/>
      <c r="AS491" s="29"/>
      <c r="AT491" s="29"/>
      <c r="AU491" s="29"/>
      <c r="AV491" s="29"/>
      <c r="AW491" s="29"/>
      <c r="AX491" s="29"/>
      <c r="AY491" s="29"/>
      <c r="AZ491" s="29"/>
      <c r="BA491" s="29"/>
      <c r="BB491" s="29"/>
      <c r="BC491" s="29"/>
      <c r="BD491" s="29"/>
      <c r="BE491" s="29"/>
      <c r="BF491" s="29"/>
      <c r="BG491" s="29"/>
      <c r="BH491" s="29"/>
      <c r="BI491" s="29"/>
      <c r="BJ491" s="29"/>
      <c r="BK491" s="29"/>
      <c r="BL491" s="29"/>
      <c r="BM491" s="29"/>
      <c r="BN491" s="29"/>
      <c r="BO491" s="29"/>
      <c r="BP491" s="29"/>
      <c r="BQ491" s="29"/>
      <c r="BR491" s="29"/>
      <c r="BS491" s="29"/>
      <c r="BT491" s="29"/>
      <c r="BU491" s="29"/>
      <c r="BV491" s="29"/>
      <c r="BW491" s="29"/>
      <c r="BX491" s="29"/>
      <c r="BY491" s="29"/>
      <c r="BZ491" s="29"/>
      <c r="CA491" s="29"/>
      <c r="CB491" s="29"/>
      <c r="CC491" s="29"/>
      <c r="CD491" s="29"/>
      <c r="CE491" s="29"/>
      <c r="CF491" s="29"/>
      <c r="CG491" s="29"/>
      <c r="CH491" s="29"/>
      <c r="CI491" s="29"/>
      <c r="CJ491" s="29"/>
      <c r="CK491" s="29"/>
      <c r="CL491" s="29"/>
      <c r="CM491" s="29"/>
      <c r="CN491" s="29"/>
      <c r="CO491" s="29"/>
      <c r="CP491" s="29"/>
      <c r="CQ491" s="29"/>
      <c r="CR491" s="29"/>
      <c r="CS491" s="29"/>
      <c r="CT491" s="29"/>
      <c r="CU491" s="29"/>
      <c r="CV491" s="29"/>
      <c r="CW491" s="29"/>
      <c r="CX491" s="29"/>
      <c r="CY491" s="29"/>
      <c r="CZ491" s="29"/>
      <c r="DA491" s="29"/>
    </row>
    <row r="492" spans="6:105">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c r="AD492" s="29"/>
      <c r="AE492" s="29"/>
      <c r="AF492" s="29"/>
      <c r="AG492" s="29"/>
      <c r="AH492" s="29"/>
      <c r="AI492" s="29"/>
      <c r="AJ492" s="29"/>
      <c r="AK492" s="29"/>
      <c r="AL492" s="29"/>
      <c r="AM492" s="29"/>
      <c r="AN492" s="29"/>
      <c r="AO492" s="29"/>
      <c r="AP492" s="29"/>
      <c r="AQ492" s="29"/>
      <c r="AR492" s="29"/>
      <c r="AS492" s="29"/>
      <c r="AT492" s="29"/>
      <c r="AU492" s="29"/>
      <c r="AV492" s="29"/>
      <c r="AW492" s="29"/>
      <c r="AX492" s="29"/>
      <c r="AY492" s="29"/>
      <c r="AZ492" s="29"/>
      <c r="BA492" s="29"/>
      <c r="BB492" s="29"/>
      <c r="BC492" s="29"/>
      <c r="BD492" s="29"/>
      <c r="BE492" s="29"/>
      <c r="BF492" s="29"/>
      <c r="BG492" s="29"/>
      <c r="BH492" s="29"/>
      <c r="BI492" s="29"/>
      <c r="BJ492" s="29"/>
      <c r="BK492" s="29"/>
      <c r="BL492" s="29"/>
      <c r="BM492" s="29"/>
      <c r="BN492" s="29"/>
      <c r="BO492" s="29"/>
      <c r="BP492" s="29"/>
      <c r="BQ492" s="29"/>
      <c r="BR492" s="29"/>
      <c r="BS492" s="29"/>
      <c r="BT492" s="29"/>
      <c r="BU492" s="29"/>
      <c r="BV492" s="29"/>
      <c r="BW492" s="29"/>
      <c r="BX492" s="29"/>
      <c r="BY492" s="29"/>
      <c r="BZ492" s="29"/>
      <c r="CA492" s="29"/>
      <c r="CB492" s="29"/>
      <c r="CC492" s="29"/>
      <c r="CD492" s="29"/>
      <c r="CE492" s="29"/>
      <c r="CF492" s="29"/>
      <c r="CG492" s="29"/>
      <c r="CH492" s="29"/>
      <c r="CI492" s="29"/>
      <c r="CJ492" s="29"/>
      <c r="CK492" s="29"/>
      <c r="CL492" s="29"/>
      <c r="CM492" s="29"/>
      <c r="CN492" s="29"/>
      <c r="CO492" s="29"/>
      <c r="CP492" s="29"/>
      <c r="CQ492" s="29"/>
      <c r="CR492" s="29"/>
      <c r="CS492" s="29"/>
      <c r="CT492" s="29"/>
      <c r="CU492" s="29"/>
      <c r="CV492" s="29"/>
      <c r="CW492" s="29"/>
      <c r="CX492" s="29"/>
      <c r="CY492" s="29"/>
      <c r="CZ492" s="29"/>
      <c r="DA492" s="29"/>
    </row>
    <row r="493" spans="6:105">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c r="AD493" s="29"/>
      <c r="AE493" s="29"/>
      <c r="AF493" s="29"/>
      <c r="AG493" s="29"/>
      <c r="AH493" s="29"/>
      <c r="AI493" s="29"/>
      <c r="AJ493" s="29"/>
      <c r="AK493" s="29"/>
      <c r="AL493" s="29"/>
      <c r="AM493" s="29"/>
      <c r="AN493" s="29"/>
      <c r="AO493" s="29"/>
      <c r="AP493" s="29"/>
      <c r="AQ493" s="29"/>
      <c r="AR493" s="29"/>
      <c r="AS493" s="29"/>
      <c r="AT493" s="29"/>
      <c r="AU493" s="29"/>
      <c r="AV493" s="29"/>
      <c r="AW493" s="29"/>
      <c r="AX493" s="29"/>
      <c r="AY493" s="29"/>
      <c r="AZ493" s="29"/>
      <c r="BA493" s="29"/>
      <c r="BB493" s="29"/>
      <c r="BC493" s="29"/>
      <c r="BD493" s="29"/>
      <c r="BE493" s="29"/>
      <c r="BF493" s="29"/>
      <c r="BG493" s="29"/>
      <c r="BH493" s="29"/>
      <c r="BI493" s="29"/>
      <c r="BJ493" s="29"/>
      <c r="BK493" s="29"/>
      <c r="BL493" s="29"/>
      <c r="BM493" s="29"/>
      <c r="BN493" s="29"/>
      <c r="BO493" s="29"/>
      <c r="BP493" s="29"/>
      <c r="BQ493" s="29"/>
      <c r="BR493" s="29"/>
      <c r="BS493" s="29"/>
      <c r="BT493" s="29"/>
      <c r="BU493" s="29"/>
      <c r="BV493" s="29"/>
      <c r="BW493" s="29"/>
      <c r="BX493" s="29"/>
      <c r="BY493" s="29"/>
      <c r="BZ493" s="29"/>
      <c r="CA493" s="29"/>
      <c r="CB493" s="29"/>
      <c r="CC493" s="29"/>
      <c r="CD493" s="29"/>
      <c r="CE493" s="29"/>
      <c r="CF493" s="29"/>
      <c r="CG493" s="29"/>
      <c r="CH493" s="29"/>
      <c r="CI493" s="29"/>
      <c r="CJ493" s="29"/>
      <c r="CK493" s="29"/>
      <c r="CL493" s="29"/>
      <c r="CM493" s="29"/>
      <c r="CN493" s="29"/>
      <c r="CO493" s="29"/>
      <c r="CP493" s="29"/>
      <c r="CQ493" s="29"/>
      <c r="CR493" s="29"/>
      <c r="CS493" s="29"/>
      <c r="CT493" s="29"/>
      <c r="CU493" s="29"/>
      <c r="CV493" s="29"/>
      <c r="CW493" s="29"/>
      <c r="CX493" s="29"/>
      <c r="CY493" s="29"/>
      <c r="CZ493" s="29"/>
      <c r="DA493" s="29"/>
    </row>
    <row r="494" spans="6:105">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c r="AD494" s="29"/>
      <c r="AE494" s="29"/>
      <c r="AF494" s="29"/>
      <c r="AG494" s="29"/>
      <c r="AH494" s="29"/>
      <c r="AI494" s="29"/>
      <c r="AJ494" s="29"/>
      <c r="AK494" s="29"/>
      <c r="AL494" s="29"/>
      <c r="AM494" s="29"/>
      <c r="AN494" s="29"/>
      <c r="AO494" s="29"/>
      <c r="AP494" s="29"/>
      <c r="AQ494" s="29"/>
      <c r="AR494" s="29"/>
      <c r="AS494" s="29"/>
      <c r="AT494" s="29"/>
      <c r="AU494" s="29"/>
      <c r="AV494" s="29"/>
      <c r="AW494" s="29"/>
      <c r="AX494" s="29"/>
      <c r="AY494" s="29"/>
      <c r="AZ494" s="29"/>
      <c r="BA494" s="29"/>
      <c r="BB494" s="29"/>
      <c r="BC494" s="29"/>
      <c r="BD494" s="29"/>
      <c r="BE494" s="29"/>
      <c r="BF494" s="29"/>
      <c r="BG494" s="29"/>
      <c r="BH494" s="29"/>
      <c r="BI494" s="29"/>
      <c r="BJ494" s="29"/>
      <c r="BK494" s="29"/>
      <c r="BL494" s="29"/>
      <c r="BM494" s="29"/>
      <c r="BN494" s="29"/>
      <c r="BO494" s="29"/>
      <c r="BP494" s="29"/>
      <c r="BQ494" s="29"/>
      <c r="BR494" s="29"/>
      <c r="BS494" s="29"/>
      <c r="BT494" s="29"/>
      <c r="BU494" s="29"/>
      <c r="BV494" s="29"/>
      <c r="BW494" s="29"/>
      <c r="BX494" s="29"/>
      <c r="BY494" s="29"/>
      <c r="BZ494" s="29"/>
      <c r="CA494" s="29"/>
      <c r="CB494" s="29"/>
      <c r="CC494" s="29"/>
      <c r="CD494" s="29"/>
      <c r="CE494" s="29"/>
      <c r="CF494" s="29"/>
      <c r="CG494" s="29"/>
      <c r="CH494" s="29"/>
      <c r="CI494" s="29"/>
      <c r="CJ494" s="29"/>
      <c r="CK494" s="29"/>
      <c r="CL494" s="29"/>
      <c r="CM494" s="29"/>
      <c r="CN494" s="29"/>
      <c r="CO494" s="29"/>
      <c r="CP494" s="29"/>
      <c r="CQ494" s="29"/>
      <c r="CR494" s="29"/>
      <c r="CS494" s="29"/>
      <c r="CT494" s="29"/>
      <c r="CU494" s="29"/>
      <c r="CV494" s="29"/>
      <c r="CW494" s="29"/>
      <c r="CX494" s="29"/>
      <c r="CY494" s="29"/>
      <c r="CZ494" s="29"/>
      <c r="DA494" s="29"/>
    </row>
    <row r="495" spans="6:105">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c r="AD495" s="29"/>
      <c r="AE495" s="29"/>
      <c r="AF495" s="29"/>
      <c r="AG495" s="29"/>
      <c r="AH495" s="29"/>
      <c r="AI495" s="29"/>
      <c r="AJ495" s="29"/>
      <c r="AK495" s="29"/>
      <c r="AL495" s="29"/>
      <c r="AM495" s="29"/>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c r="CA495" s="29"/>
      <c r="CB495" s="29"/>
      <c r="CC495" s="29"/>
      <c r="CD495" s="29"/>
      <c r="CE495" s="29"/>
      <c r="CF495" s="29"/>
      <c r="CG495" s="29"/>
      <c r="CH495" s="29"/>
      <c r="CI495" s="29"/>
      <c r="CJ495" s="29"/>
      <c r="CK495" s="29"/>
      <c r="CL495" s="29"/>
      <c r="CM495" s="29"/>
      <c r="CN495" s="29"/>
      <c r="CO495" s="29"/>
      <c r="CP495" s="29"/>
      <c r="CQ495" s="29"/>
      <c r="CR495" s="29"/>
      <c r="CS495" s="29"/>
      <c r="CT495" s="29"/>
      <c r="CU495" s="29"/>
      <c r="CV495" s="29"/>
      <c r="CW495" s="29"/>
      <c r="CX495" s="29"/>
      <c r="CY495" s="29"/>
      <c r="CZ495" s="29"/>
      <c r="DA495" s="29"/>
    </row>
    <row r="496" spans="6:105">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29"/>
      <c r="AL496" s="29"/>
      <c r="AM496" s="29"/>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c r="CA496" s="29"/>
      <c r="CB496" s="29"/>
      <c r="CC496" s="29"/>
      <c r="CD496" s="29"/>
      <c r="CE496" s="29"/>
      <c r="CF496" s="29"/>
      <c r="CG496" s="29"/>
      <c r="CH496" s="29"/>
      <c r="CI496" s="29"/>
      <c r="CJ496" s="29"/>
      <c r="CK496" s="29"/>
      <c r="CL496" s="29"/>
      <c r="CM496" s="29"/>
      <c r="CN496" s="29"/>
      <c r="CO496" s="29"/>
      <c r="CP496" s="29"/>
      <c r="CQ496" s="29"/>
      <c r="CR496" s="29"/>
      <c r="CS496" s="29"/>
      <c r="CT496" s="29"/>
      <c r="CU496" s="29"/>
      <c r="CV496" s="29"/>
      <c r="CW496" s="29"/>
      <c r="CX496" s="29"/>
      <c r="CY496" s="29"/>
      <c r="CZ496" s="29"/>
      <c r="DA496" s="29"/>
    </row>
    <row r="497" spans="6:105">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29"/>
      <c r="AL497" s="29"/>
      <c r="AM497" s="29"/>
      <c r="AN497" s="29"/>
      <c r="AO497" s="29"/>
      <c r="AP497" s="29"/>
      <c r="AQ497" s="29"/>
      <c r="AR497" s="29"/>
      <c r="AS497" s="29"/>
      <c r="AT497" s="29"/>
      <c r="AU497" s="29"/>
      <c r="AV497" s="29"/>
      <c r="AW497" s="29"/>
      <c r="AX497" s="29"/>
      <c r="AY497" s="29"/>
      <c r="AZ497" s="29"/>
      <c r="BA497" s="29"/>
      <c r="BB497" s="29"/>
      <c r="BC497" s="29"/>
      <c r="BD497" s="29"/>
      <c r="BE497" s="29"/>
      <c r="BF497" s="29"/>
      <c r="BG497" s="29"/>
      <c r="BH497" s="29"/>
      <c r="BI497" s="29"/>
      <c r="BJ497" s="29"/>
      <c r="BK497" s="29"/>
      <c r="BL497" s="29"/>
      <c r="BM497" s="29"/>
      <c r="BN497" s="29"/>
      <c r="BO497" s="29"/>
      <c r="BP497" s="29"/>
      <c r="BQ497" s="29"/>
      <c r="BR497" s="29"/>
      <c r="BS497" s="29"/>
      <c r="BT497" s="29"/>
      <c r="BU497" s="29"/>
      <c r="BV497" s="29"/>
      <c r="BW497" s="29"/>
      <c r="BX497" s="29"/>
      <c r="BY497" s="29"/>
      <c r="BZ497" s="29"/>
      <c r="CA497" s="29"/>
      <c r="CB497" s="29"/>
      <c r="CC497" s="29"/>
      <c r="CD497" s="29"/>
      <c r="CE497" s="29"/>
      <c r="CF497" s="29"/>
      <c r="CG497" s="29"/>
      <c r="CH497" s="29"/>
      <c r="CI497" s="29"/>
      <c r="CJ497" s="29"/>
      <c r="CK497" s="29"/>
      <c r="CL497" s="29"/>
      <c r="CM497" s="29"/>
      <c r="CN497" s="29"/>
      <c r="CO497" s="29"/>
      <c r="CP497" s="29"/>
      <c r="CQ497" s="29"/>
      <c r="CR497" s="29"/>
      <c r="CS497" s="29"/>
      <c r="CT497" s="29"/>
      <c r="CU497" s="29"/>
      <c r="CV497" s="29"/>
      <c r="CW497" s="29"/>
      <c r="CX497" s="29"/>
      <c r="CY497" s="29"/>
      <c r="CZ497" s="29"/>
      <c r="DA497" s="29"/>
    </row>
    <row r="498" spans="6:105">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c r="AD498" s="29"/>
      <c r="AE498" s="29"/>
      <c r="AF498" s="29"/>
      <c r="AG498" s="29"/>
      <c r="AH498" s="29"/>
      <c r="AI498" s="29"/>
      <c r="AJ498" s="29"/>
      <c r="AK498" s="29"/>
      <c r="AL498" s="29"/>
      <c r="AM498" s="29"/>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c r="CA498" s="29"/>
      <c r="CB498" s="29"/>
      <c r="CC498" s="29"/>
      <c r="CD498" s="29"/>
      <c r="CE498" s="29"/>
      <c r="CF498" s="29"/>
      <c r="CG498" s="29"/>
      <c r="CH498" s="29"/>
      <c r="CI498" s="29"/>
      <c r="CJ498" s="29"/>
      <c r="CK498" s="29"/>
      <c r="CL498" s="29"/>
      <c r="CM498" s="29"/>
      <c r="CN498" s="29"/>
      <c r="CO498" s="29"/>
      <c r="CP498" s="29"/>
      <c r="CQ498" s="29"/>
      <c r="CR498" s="29"/>
      <c r="CS498" s="29"/>
      <c r="CT498" s="29"/>
      <c r="CU498" s="29"/>
      <c r="CV498" s="29"/>
      <c r="CW498" s="29"/>
      <c r="CX498" s="29"/>
      <c r="CY498" s="29"/>
      <c r="CZ498" s="29"/>
      <c r="DA498" s="29"/>
    </row>
    <row r="499" spans="6:105">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c r="AY499" s="29"/>
      <c r="AZ499" s="29"/>
      <c r="BA499" s="29"/>
      <c r="BB499" s="29"/>
      <c r="BC499" s="29"/>
      <c r="BD499" s="29"/>
      <c r="BE499" s="29"/>
      <c r="BF499" s="29"/>
      <c r="BG499" s="29"/>
      <c r="BH499" s="29"/>
      <c r="BI499" s="29"/>
      <c r="BJ499" s="29"/>
      <c r="BK499" s="29"/>
      <c r="BL499" s="29"/>
      <c r="BM499" s="29"/>
      <c r="BN499" s="29"/>
      <c r="BO499" s="29"/>
      <c r="BP499" s="29"/>
      <c r="BQ499" s="29"/>
      <c r="BR499" s="29"/>
      <c r="BS499" s="29"/>
      <c r="BT499" s="29"/>
      <c r="BU499" s="29"/>
      <c r="BV499" s="29"/>
      <c r="BW499" s="29"/>
      <c r="BX499" s="29"/>
      <c r="BY499" s="29"/>
      <c r="BZ499" s="29"/>
      <c r="CA499" s="29"/>
      <c r="CB499" s="29"/>
      <c r="CC499" s="29"/>
      <c r="CD499" s="29"/>
      <c r="CE499" s="29"/>
      <c r="CF499" s="29"/>
      <c r="CG499" s="29"/>
      <c r="CH499" s="29"/>
      <c r="CI499" s="29"/>
      <c r="CJ499" s="29"/>
      <c r="CK499" s="29"/>
      <c r="CL499" s="29"/>
      <c r="CM499" s="29"/>
      <c r="CN499" s="29"/>
      <c r="CO499" s="29"/>
      <c r="CP499" s="29"/>
      <c r="CQ499" s="29"/>
      <c r="CR499" s="29"/>
      <c r="CS499" s="29"/>
      <c r="CT499" s="29"/>
      <c r="CU499" s="29"/>
      <c r="CV499" s="29"/>
      <c r="CW499" s="29"/>
      <c r="CX499" s="29"/>
      <c r="CY499" s="29"/>
      <c r="CZ499" s="29"/>
      <c r="DA499" s="29"/>
    </row>
    <row r="500" spans="6:105">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c r="AY500" s="29"/>
      <c r="AZ500" s="29"/>
      <c r="BA500" s="29"/>
      <c r="BB500" s="29"/>
      <c r="BC500" s="29"/>
      <c r="BD500" s="29"/>
      <c r="BE500" s="29"/>
      <c r="BF500" s="29"/>
      <c r="BG500" s="29"/>
      <c r="BH500" s="29"/>
      <c r="BI500" s="29"/>
      <c r="BJ500" s="29"/>
      <c r="BK500" s="29"/>
      <c r="BL500" s="29"/>
      <c r="BM500" s="29"/>
      <c r="BN500" s="29"/>
      <c r="BO500" s="29"/>
      <c r="BP500" s="29"/>
      <c r="BQ500" s="29"/>
      <c r="BR500" s="29"/>
      <c r="BS500" s="29"/>
      <c r="BT500" s="29"/>
      <c r="BU500" s="29"/>
      <c r="BV500" s="29"/>
      <c r="BW500" s="29"/>
      <c r="BX500" s="29"/>
      <c r="BY500" s="29"/>
      <c r="BZ500" s="29"/>
      <c r="CA500" s="29"/>
      <c r="CB500" s="29"/>
      <c r="CC500" s="29"/>
      <c r="CD500" s="29"/>
      <c r="CE500" s="29"/>
      <c r="CF500" s="29"/>
      <c r="CG500" s="29"/>
      <c r="CH500" s="29"/>
      <c r="CI500" s="29"/>
      <c r="CJ500" s="29"/>
      <c r="CK500" s="29"/>
      <c r="CL500" s="29"/>
      <c r="CM500" s="29"/>
      <c r="CN500" s="29"/>
      <c r="CO500" s="29"/>
      <c r="CP500" s="29"/>
      <c r="CQ500" s="29"/>
      <c r="CR500" s="29"/>
      <c r="CS500" s="29"/>
      <c r="CT500" s="29"/>
      <c r="CU500" s="29"/>
      <c r="CV500" s="29"/>
      <c r="CW500" s="29"/>
      <c r="CX500" s="29"/>
      <c r="CY500" s="29"/>
      <c r="CZ500" s="29"/>
      <c r="DA500" s="29"/>
    </row>
    <row r="501" spans="6:105">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c r="AD501" s="29"/>
      <c r="AE501" s="29"/>
      <c r="AF501" s="29"/>
      <c r="AG501" s="29"/>
      <c r="AH501" s="29"/>
      <c r="AI501" s="29"/>
      <c r="AJ501" s="29"/>
      <c r="AK501" s="29"/>
      <c r="AL501" s="29"/>
      <c r="AM501" s="29"/>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row>
    <row r="502" spans="6:105">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c r="AD502" s="29"/>
      <c r="AE502" s="29"/>
      <c r="AF502" s="29"/>
      <c r="AG502" s="29"/>
      <c r="AH502" s="29"/>
      <c r="AI502" s="29"/>
      <c r="AJ502" s="29"/>
      <c r="AK502" s="29"/>
      <c r="AL502" s="29"/>
      <c r="AM502" s="29"/>
      <c r="AN502" s="29"/>
      <c r="AO502" s="29"/>
      <c r="AP502" s="29"/>
      <c r="AQ502" s="29"/>
      <c r="AR502" s="29"/>
      <c r="AS502" s="29"/>
      <c r="AT502" s="29"/>
      <c r="AU502" s="29"/>
      <c r="AV502" s="29"/>
      <c r="AW502" s="29"/>
      <c r="AX502" s="29"/>
      <c r="AY502" s="29"/>
      <c r="AZ502" s="29"/>
      <c r="BA502" s="29"/>
      <c r="BB502" s="29"/>
      <c r="BC502" s="29"/>
      <c r="BD502" s="29"/>
      <c r="BE502" s="29"/>
      <c r="BF502" s="29"/>
      <c r="BG502" s="29"/>
      <c r="BH502" s="29"/>
      <c r="BI502" s="29"/>
      <c r="BJ502" s="29"/>
      <c r="BK502" s="29"/>
      <c r="BL502" s="29"/>
      <c r="BM502" s="29"/>
      <c r="BN502" s="29"/>
      <c r="BO502" s="29"/>
      <c r="BP502" s="29"/>
      <c r="BQ502" s="29"/>
      <c r="BR502" s="29"/>
      <c r="BS502" s="29"/>
      <c r="BT502" s="29"/>
      <c r="BU502" s="29"/>
      <c r="BV502" s="29"/>
      <c r="BW502" s="29"/>
      <c r="BX502" s="29"/>
      <c r="BY502" s="29"/>
      <c r="BZ502" s="29"/>
      <c r="CA502" s="29"/>
      <c r="CB502" s="29"/>
      <c r="CC502" s="29"/>
      <c r="CD502" s="29"/>
      <c r="CE502" s="29"/>
      <c r="CF502" s="29"/>
      <c r="CG502" s="29"/>
      <c r="CH502" s="29"/>
      <c r="CI502" s="29"/>
      <c r="CJ502" s="29"/>
      <c r="CK502" s="29"/>
      <c r="CL502" s="29"/>
      <c r="CM502" s="29"/>
      <c r="CN502" s="29"/>
      <c r="CO502" s="29"/>
      <c r="CP502" s="29"/>
      <c r="CQ502" s="29"/>
      <c r="CR502" s="29"/>
      <c r="CS502" s="29"/>
      <c r="CT502" s="29"/>
      <c r="CU502" s="29"/>
      <c r="CV502" s="29"/>
      <c r="CW502" s="29"/>
      <c r="CX502" s="29"/>
      <c r="CY502" s="29"/>
      <c r="CZ502" s="29"/>
      <c r="DA502" s="29"/>
    </row>
    <row r="503" spans="6:105">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c r="AD503" s="29"/>
      <c r="AE503" s="29"/>
      <c r="AF503" s="29"/>
      <c r="AG503" s="29"/>
      <c r="AH503" s="29"/>
      <c r="AI503" s="29"/>
      <c r="AJ503" s="29"/>
      <c r="AK503" s="29"/>
      <c r="AL503" s="29"/>
      <c r="AM503" s="29"/>
      <c r="AN503" s="29"/>
      <c r="AO503" s="29"/>
      <c r="AP503" s="29"/>
      <c r="AQ503" s="29"/>
      <c r="AR503" s="29"/>
      <c r="AS503" s="29"/>
      <c r="AT503" s="29"/>
      <c r="AU503" s="29"/>
      <c r="AV503" s="29"/>
      <c r="AW503" s="29"/>
      <c r="AX503" s="29"/>
      <c r="AY503" s="29"/>
      <c r="AZ503" s="29"/>
      <c r="BA503" s="29"/>
      <c r="BB503" s="29"/>
      <c r="BC503" s="29"/>
      <c r="BD503" s="29"/>
      <c r="BE503" s="29"/>
      <c r="BF503" s="29"/>
      <c r="BG503" s="29"/>
      <c r="BH503" s="29"/>
      <c r="BI503" s="29"/>
      <c r="BJ503" s="29"/>
      <c r="BK503" s="29"/>
      <c r="BL503" s="29"/>
      <c r="BM503" s="29"/>
      <c r="BN503" s="29"/>
      <c r="BO503" s="29"/>
      <c r="BP503" s="29"/>
      <c r="BQ503" s="29"/>
      <c r="BR503" s="29"/>
      <c r="BS503" s="29"/>
      <c r="BT503" s="29"/>
      <c r="BU503" s="29"/>
      <c r="BV503" s="29"/>
      <c r="BW503" s="29"/>
      <c r="BX503" s="29"/>
      <c r="BY503" s="29"/>
      <c r="BZ503" s="29"/>
      <c r="CA503" s="29"/>
      <c r="CB503" s="29"/>
      <c r="CC503" s="29"/>
      <c r="CD503" s="29"/>
      <c r="CE503" s="29"/>
      <c r="CF503" s="29"/>
      <c r="CG503" s="29"/>
      <c r="CH503" s="29"/>
      <c r="CI503" s="29"/>
      <c r="CJ503" s="29"/>
      <c r="CK503" s="29"/>
      <c r="CL503" s="29"/>
      <c r="CM503" s="29"/>
      <c r="CN503" s="29"/>
      <c r="CO503" s="29"/>
      <c r="CP503" s="29"/>
      <c r="CQ503" s="29"/>
      <c r="CR503" s="29"/>
      <c r="CS503" s="29"/>
      <c r="CT503" s="29"/>
      <c r="CU503" s="29"/>
      <c r="CV503" s="29"/>
      <c r="CW503" s="29"/>
      <c r="CX503" s="29"/>
      <c r="CY503" s="29"/>
      <c r="CZ503" s="29"/>
      <c r="DA503" s="29"/>
    </row>
    <row r="504" spans="6:105">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c r="AD504" s="29"/>
      <c r="AE504" s="29"/>
      <c r="AF504" s="29"/>
      <c r="AG504" s="29"/>
      <c r="AH504" s="29"/>
      <c r="AI504" s="29"/>
      <c r="AJ504" s="29"/>
      <c r="AK504" s="29"/>
      <c r="AL504" s="29"/>
      <c r="AM504" s="29"/>
      <c r="AN504" s="29"/>
      <c r="AO504" s="29"/>
      <c r="AP504" s="29"/>
      <c r="AQ504" s="29"/>
      <c r="AR504" s="29"/>
      <c r="AS504" s="29"/>
      <c r="AT504" s="29"/>
      <c r="AU504" s="29"/>
      <c r="AV504" s="29"/>
      <c r="AW504" s="29"/>
      <c r="AX504" s="29"/>
      <c r="AY504" s="29"/>
      <c r="AZ504" s="29"/>
      <c r="BA504" s="29"/>
      <c r="BB504" s="29"/>
      <c r="BC504" s="29"/>
      <c r="BD504" s="29"/>
      <c r="BE504" s="29"/>
      <c r="BF504" s="29"/>
      <c r="BG504" s="29"/>
      <c r="BH504" s="29"/>
      <c r="BI504" s="29"/>
      <c r="BJ504" s="29"/>
      <c r="BK504" s="29"/>
      <c r="BL504" s="29"/>
      <c r="BM504" s="29"/>
      <c r="BN504" s="29"/>
      <c r="BO504" s="29"/>
      <c r="BP504" s="29"/>
      <c r="BQ504" s="29"/>
      <c r="BR504" s="29"/>
      <c r="BS504" s="29"/>
      <c r="BT504" s="29"/>
      <c r="BU504" s="29"/>
      <c r="BV504" s="29"/>
      <c r="BW504" s="29"/>
      <c r="BX504" s="29"/>
      <c r="BY504" s="29"/>
      <c r="BZ504" s="29"/>
      <c r="CA504" s="29"/>
      <c r="CB504" s="29"/>
      <c r="CC504" s="29"/>
      <c r="CD504" s="29"/>
      <c r="CE504" s="29"/>
      <c r="CF504" s="29"/>
      <c r="CG504" s="29"/>
      <c r="CH504" s="29"/>
      <c r="CI504" s="29"/>
      <c r="CJ504" s="29"/>
      <c r="CK504" s="29"/>
      <c r="CL504" s="29"/>
      <c r="CM504" s="29"/>
      <c r="CN504" s="29"/>
      <c r="CO504" s="29"/>
      <c r="CP504" s="29"/>
      <c r="CQ504" s="29"/>
      <c r="CR504" s="29"/>
      <c r="CS504" s="29"/>
      <c r="CT504" s="29"/>
      <c r="CU504" s="29"/>
      <c r="CV504" s="29"/>
      <c r="CW504" s="29"/>
      <c r="CX504" s="29"/>
      <c r="CY504" s="29"/>
      <c r="CZ504" s="29"/>
      <c r="DA504" s="29"/>
    </row>
    <row r="505" spans="6:105">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c r="AD505" s="29"/>
      <c r="AE505" s="29"/>
      <c r="AF505" s="29"/>
      <c r="AG505" s="29"/>
      <c r="AH505" s="29"/>
      <c r="AI505" s="29"/>
      <c r="AJ505" s="29"/>
      <c r="AK505" s="29"/>
      <c r="AL505" s="29"/>
      <c r="AM505" s="29"/>
      <c r="AN505" s="29"/>
      <c r="AO505" s="29"/>
      <c r="AP505" s="29"/>
      <c r="AQ505" s="29"/>
      <c r="AR505" s="29"/>
      <c r="AS505" s="29"/>
      <c r="AT505" s="29"/>
      <c r="AU505" s="29"/>
      <c r="AV505" s="29"/>
      <c r="AW505" s="29"/>
      <c r="AX505" s="29"/>
      <c r="AY505" s="29"/>
      <c r="AZ505" s="29"/>
      <c r="BA505" s="29"/>
      <c r="BB505" s="29"/>
      <c r="BC505" s="29"/>
      <c r="BD505" s="29"/>
      <c r="BE505" s="29"/>
      <c r="BF505" s="29"/>
      <c r="BG505" s="29"/>
      <c r="BH505" s="29"/>
      <c r="BI505" s="29"/>
      <c r="BJ505" s="29"/>
      <c r="BK505" s="29"/>
      <c r="BL505" s="29"/>
      <c r="BM505" s="29"/>
      <c r="BN505" s="29"/>
      <c r="BO505" s="29"/>
      <c r="BP505" s="29"/>
      <c r="BQ505" s="29"/>
      <c r="BR505" s="29"/>
      <c r="BS505" s="29"/>
      <c r="BT505" s="29"/>
      <c r="BU505" s="29"/>
      <c r="BV505" s="29"/>
      <c r="BW505" s="29"/>
      <c r="BX505" s="29"/>
      <c r="BY505" s="29"/>
      <c r="BZ505" s="29"/>
      <c r="CA505" s="29"/>
      <c r="CB505" s="29"/>
      <c r="CC505" s="29"/>
      <c r="CD505" s="29"/>
      <c r="CE505" s="29"/>
      <c r="CF505" s="29"/>
      <c r="CG505" s="29"/>
      <c r="CH505" s="29"/>
      <c r="CI505" s="29"/>
      <c r="CJ505" s="29"/>
      <c r="CK505" s="29"/>
      <c r="CL505" s="29"/>
      <c r="CM505" s="29"/>
      <c r="CN505" s="29"/>
      <c r="CO505" s="29"/>
      <c r="CP505" s="29"/>
      <c r="CQ505" s="29"/>
      <c r="CR505" s="29"/>
      <c r="CS505" s="29"/>
      <c r="CT505" s="29"/>
      <c r="CU505" s="29"/>
      <c r="CV505" s="29"/>
      <c r="CW505" s="29"/>
      <c r="CX505" s="29"/>
      <c r="CY505" s="29"/>
      <c r="CZ505" s="29"/>
      <c r="DA505" s="29"/>
    </row>
    <row r="506" spans="6:105">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c r="AD506" s="29"/>
      <c r="AE506" s="29"/>
      <c r="AF506" s="29"/>
      <c r="AG506" s="29"/>
      <c r="AH506" s="29"/>
      <c r="AI506" s="29"/>
      <c r="AJ506" s="29"/>
      <c r="AK506" s="29"/>
      <c r="AL506" s="29"/>
      <c r="AM506" s="29"/>
      <c r="AN506" s="29"/>
      <c r="AO506" s="29"/>
      <c r="AP506" s="29"/>
      <c r="AQ506" s="29"/>
      <c r="AR506" s="29"/>
      <c r="AS506" s="29"/>
      <c r="AT506" s="29"/>
      <c r="AU506" s="29"/>
      <c r="AV506" s="29"/>
      <c r="AW506" s="29"/>
      <c r="AX506" s="29"/>
      <c r="AY506" s="29"/>
      <c r="AZ506" s="29"/>
      <c r="BA506" s="29"/>
      <c r="BB506" s="29"/>
      <c r="BC506" s="29"/>
      <c r="BD506" s="29"/>
      <c r="BE506" s="29"/>
      <c r="BF506" s="29"/>
      <c r="BG506" s="29"/>
      <c r="BH506" s="29"/>
      <c r="BI506" s="29"/>
      <c r="BJ506" s="29"/>
      <c r="BK506" s="29"/>
      <c r="BL506" s="29"/>
      <c r="BM506" s="29"/>
      <c r="BN506" s="29"/>
      <c r="BO506" s="29"/>
      <c r="BP506" s="29"/>
      <c r="BQ506" s="29"/>
      <c r="BR506" s="29"/>
      <c r="BS506" s="29"/>
      <c r="BT506" s="29"/>
      <c r="BU506" s="29"/>
      <c r="BV506" s="29"/>
      <c r="BW506" s="29"/>
      <c r="BX506" s="29"/>
      <c r="BY506" s="29"/>
      <c r="BZ506" s="29"/>
      <c r="CA506" s="29"/>
      <c r="CB506" s="29"/>
      <c r="CC506" s="29"/>
      <c r="CD506" s="29"/>
      <c r="CE506" s="29"/>
      <c r="CF506" s="29"/>
      <c r="CG506" s="29"/>
      <c r="CH506" s="29"/>
      <c r="CI506" s="29"/>
      <c r="CJ506" s="29"/>
      <c r="CK506" s="29"/>
      <c r="CL506" s="29"/>
      <c r="CM506" s="29"/>
      <c r="CN506" s="29"/>
      <c r="CO506" s="29"/>
      <c r="CP506" s="29"/>
      <c r="CQ506" s="29"/>
      <c r="CR506" s="29"/>
      <c r="CS506" s="29"/>
      <c r="CT506" s="29"/>
      <c r="CU506" s="29"/>
      <c r="CV506" s="29"/>
      <c r="CW506" s="29"/>
      <c r="CX506" s="29"/>
      <c r="CY506" s="29"/>
      <c r="CZ506" s="29"/>
      <c r="DA506" s="29"/>
    </row>
    <row r="507" spans="6:105">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c r="AD507" s="29"/>
      <c r="AE507" s="29"/>
      <c r="AF507" s="29"/>
      <c r="AG507" s="29"/>
      <c r="AH507" s="29"/>
      <c r="AI507" s="29"/>
      <c r="AJ507" s="29"/>
      <c r="AK507" s="29"/>
      <c r="AL507" s="29"/>
      <c r="AM507" s="29"/>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c r="CA507" s="29"/>
      <c r="CB507" s="29"/>
      <c r="CC507" s="29"/>
      <c r="CD507" s="29"/>
      <c r="CE507" s="29"/>
      <c r="CF507" s="29"/>
      <c r="CG507" s="29"/>
      <c r="CH507" s="29"/>
      <c r="CI507" s="29"/>
      <c r="CJ507" s="29"/>
      <c r="CK507" s="29"/>
      <c r="CL507" s="29"/>
      <c r="CM507" s="29"/>
      <c r="CN507" s="29"/>
      <c r="CO507" s="29"/>
      <c r="CP507" s="29"/>
      <c r="CQ507" s="29"/>
      <c r="CR507" s="29"/>
      <c r="CS507" s="29"/>
      <c r="CT507" s="29"/>
      <c r="CU507" s="29"/>
      <c r="CV507" s="29"/>
      <c r="CW507" s="29"/>
      <c r="CX507" s="29"/>
      <c r="CY507" s="29"/>
      <c r="CZ507" s="29"/>
      <c r="DA507" s="29"/>
    </row>
    <row r="508" spans="6:105">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c r="AD508" s="29"/>
      <c r="AE508" s="29"/>
      <c r="AF508" s="29"/>
      <c r="AG508" s="29"/>
      <c r="AH508" s="29"/>
      <c r="AI508" s="29"/>
      <c r="AJ508" s="29"/>
      <c r="AK508" s="29"/>
      <c r="AL508" s="29"/>
      <c r="AM508" s="29"/>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row>
    <row r="509" spans="6:105">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29"/>
      <c r="AK509" s="29"/>
      <c r="AL509" s="29"/>
      <c r="AM509" s="29"/>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row>
    <row r="510" spans="6:105">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c r="AD510" s="29"/>
      <c r="AE510" s="29"/>
      <c r="AF510" s="29"/>
      <c r="AG510" s="29"/>
      <c r="AH510" s="29"/>
      <c r="AI510" s="29"/>
      <c r="AJ510" s="29"/>
      <c r="AK510" s="29"/>
      <c r="AL510" s="29"/>
      <c r="AM510" s="29"/>
      <c r="AN510" s="29"/>
      <c r="AO510" s="29"/>
      <c r="AP510" s="29"/>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BN510" s="29"/>
      <c r="BO510" s="29"/>
      <c r="BP510" s="29"/>
      <c r="BQ510" s="29"/>
      <c r="BR510" s="29"/>
      <c r="BS510" s="29"/>
      <c r="BT510" s="29"/>
      <c r="BU510" s="29"/>
      <c r="BV510" s="29"/>
      <c r="BW510" s="29"/>
      <c r="BX510" s="29"/>
      <c r="BY510" s="29"/>
      <c r="BZ510" s="29"/>
      <c r="CA510" s="29"/>
      <c r="CB510" s="29"/>
      <c r="CC510" s="29"/>
      <c r="CD510" s="29"/>
      <c r="CE510" s="29"/>
      <c r="CF510" s="29"/>
      <c r="CG510" s="29"/>
      <c r="CH510" s="29"/>
      <c r="CI510" s="29"/>
      <c r="CJ510" s="29"/>
      <c r="CK510" s="29"/>
      <c r="CL510" s="29"/>
      <c r="CM510" s="29"/>
      <c r="CN510" s="29"/>
      <c r="CO510" s="29"/>
      <c r="CP510" s="29"/>
      <c r="CQ510" s="29"/>
      <c r="CR510" s="29"/>
      <c r="CS510" s="29"/>
      <c r="CT510" s="29"/>
      <c r="CU510" s="29"/>
      <c r="CV510" s="29"/>
      <c r="CW510" s="29"/>
      <c r="CX510" s="29"/>
      <c r="CY510" s="29"/>
      <c r="CZ510" s="29"/>
      <c r="DA510" s="29"/>
    </row>
    <row r="511" spans="6:105">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c r="AD511" s="29"/>
      <c r="AE511" s="29"/>
      <c r="AF511" s="29"/>
      <c r="AG511" s="29"/>
      <c r="AH511" s="29"/>
      <c r="AI511" s="29"/>
      <c r="AJ511" s="29"/>
      <c r="AK511" s="29"/>
      <c r="AL511" s="29"/>
      <c r="AM511" s="29"/>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row>
    <row r="512" spans="6:105">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c r="AD512" s="29"/>
      <c r="AE512" s="29"/>
      <c r="AF512" s="29"/>
      <c r="AG512" s="29"/>
      <c r="AH512" s="29"/>
      <c r="AI512" s="29"/>
      <c r="AJ512" s="29"/>
      <c r="AK512" s="29"/>
      <c r="AL512" s="29"/>
      <c r="AM512" s="29"/>
      <c r="AN512" s="29"/>
      <c r="AO512" s="29"/>
      <c r="AP512" s="29"/>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BN512" s="29"/>
      <c r="BO512" s="29"/>
      <c r="BP512" s="29"/>
      <c r="BQ512" s="29"/>
      <c r="BR512" s="29"/>
      <c r="BS512" s="29"/>
      <c r="BT512" s="29"/>
      <c r="BU512" s="29"/>
      <c r="BV512" s="29"/>
      <c r="BW512" s="29"/>
      <c r="BX512" s="29"/>
      <c r="BY512" s="29"/>
      <c r="BZ512" s="29"/>
      <c r="CA512" s="29"/>
      <c r="CB512" s="29"/>
      <c r="CC512" s="29"/>
      <c r="CD512" s="29"/>
      <c r="CE512" s="29"/>
      <c r="CF512" s="29"/>
      <c r="CG512" s="29"/>
      <c r="CH512" s="29"/>
      <c r="CI512" s="29"/>
      <c r="CJ512" s="29"/>
      <c r="CK512" s="29"/>
      <c r="CL512" s="29"/>
      <c r="CM512" s="29"/>
      <c r="CN512" s="29"/>
      <c r="CO512" s="29"/>
      <c r="CP512" s="29"/>
      <c r="CQ512" s="29"/>
      <c r="CR512" s="29"/>
      <c r="CS512" s="29"/>
      <c r="CT512" s="29"/>
      <c r="CU512" s="29"/>
      <c r="CV512" s="29"/>
      <c r="CW512" s="29"/>
      <c r="CX512" s="29"/>
      <c r="CY512" s="29"/>
      <c r="CZ512" s="29"/>
      <c r="DA512" s="29"/>
    </row>
    <row r="513" spans="6:105">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c r="AD513" s="29"/>
      <c r="AE513" s="29"/>
      <c r="AF513" s="29"/>
      <c r="AG513" s="29"/>
      <c r="AH513" s="29"/>
      <c r="AI513" s="29"/>
      <c r="AJ513" s="29"/>
      <c r="AK513" s="29"/>
      <c r="AL513" s="29"/>
      <c r="AM513" s="29"/>
      <c r="AN513" s="29"/>
      <c r="AO513" s="29"/>
      <c r="AP513" s="29"/>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BN513" s="29"/>
      <c r="BO513" s="29"/>
      <c r="BP513" s="29"/>
      <c r="BQ513" s="29"/>
      <c r="BR513" s="29"/>
      <c r="BS513" s="29"/>
      <c r="BT513" s="29"/>
      <c r="BU513" s="29"/>
      <c r="BV513" s="29"/>
      <c r="BW513" s="29"/>
      <c r="BX513" s="29"/>
      <c r="BY513" s="29"/>
      <c r="BZ513" s="29"/>
      <c r="CA513" s="29"/>
      <c r="CB513" s="29"/>
      <c r="CC513" s="29"/>
      <c r="CD513" s="29"/>
      <c r="CE513" s="29"/>
      <c r="CF513" s="29"/>
      <c r="CG513" s="29"/>
      <c r="CH513" s="29"/>
      <c r="CI513" s="29"/>
      <c r="CJ513" s="29"/>
      <c r="CK513" s="29"/>
      <c r="CL513" s="29"/>
      <c r="CM513" s="29"/>
      <c r="CN513" s="29"/>
      <c r="CO513" s="29"/>
      <c r="CP513" s="29"/>
      <c r="CQ513" s="29"/>
      <c r="CR513" s="29"/>
      <c r="CS513" s="29"/>
      <c r="CT513" s="29"/>
      <c r="CU513" s="29"/>
      <c r="CV513" s="29"/>
      <c r="CW513" s="29"/>
      <c r="CX513" s="29"/>
      <c r="CY513" s="29"/>
      <c r="CZ513" s="29"/>
      <c r="DA513" s="29"/>
    </row>
    <row r="514" spans="6:105">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c r="AD514" s="29"/>
      <c r="AE514" s="29"/>
      <c r="AF514" s="29"/>
      <c r="AG514" s="29"/>
      <c r="AH514" s="29"/>
      <c r="AI514" s="29"/>
      <c r="AJ514" s="29"/>
      <c r="AK514" s="29"/>
      <c r="AL514" s="29"/>
      <c r="AM514" s="29"/>
      <c r="AN514" s="29"/>
      <c r="AO514" s="29"/>
      <c r="AP514" s="29"/>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BN514" s="29"/>
      <c r="BO514" s="29"/>
      <c r="BP514" s="29"/>
      <c r="BQ514" s="29"/>
      <c r="BR514" s="29"/>
      <c r="BS514" s="29"/>
      <c r="BT514" s="29"/>
      <c r="BU514" s="29"/>
      <c r="BV514" s="29"/>
      <c r="BW514" s="29"/>
      <c r="BX514" s="29"/>
      <c r="BY514" s="29"/>
      <c r="BZ514" s="29"/>
      <c r="CA514" s="29"/>
      <c r="CB514" s="29"/>
      <c r="CC514" s="29"/>
      <c r="CD514" s="29"/>
      <c r="CE514" s="29"/>
      <c r="CF514" s="29"/>
      <c r="CG514" s="29"/>
      <c r="CH514" s="29"/>
      <c r="CI514" s="29"/>
      <c r="CJ514" s="29"/>
      <c r="CK514" s="29"/>
      <c r="CL514" s="29"/>
      <c r="CM514" s="29"/>
      <c r="CN514" s="29"/>
      <c r="CO514" s="29"/>
      <c r="CP514" s="29"/>
      <c r="CQ514" s="29"/>
      <c r="CR514" s="29"/>
      <c r="CS514" s="29"/>
      <c r="CT514" s="29"/>
      <c r="CU514" s="29"/>
      <c r="CV514" s="29"/>
      <c r="CW514" s="29"/>
      <c r="CX514" s="29"/>
      <c r="CY514" s="29"/>
      <c r="CZ514" s="29"/>
      <c r="DA514" s="29"/>
    </row>
    <row r="515" spans="6:105">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c r="AK515" s="29"/>
      <c r="AL515" s="29"/>
      <c r="AM515" s="29"/>
      <c r="AN515" s="29"/>
      <c r="AO515" s="29"/>
      <c r="AP515" s="29"/>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BN515" s="29"/>
      <c r="BO515" s="29"/>
      <c r="BP515" s="29"/>
      <c r="BQ515" s="29"/>
      <c r="BR515" s="29"/>
      <c r="BS515" s="29"/>
      <c r="BT515" s="29"/>
      <c r="BU515" s="29"/>
      <c r="BV515" s="29"/>
      <c r="BW515" s="29"/>
      <c r="BX515" s="29"/>
      <c r="BY515" s="29"/>
      <c r="BZ515" s="29"/>
      <c r="CA515" s="29"/>
      <c r="CB515" s="29"/>
      <c r="CC515" s="29"/>
      <c r="CD515" s="29"/>
      <c r="CE515" s="29"/>
      <c r="CF515" s="29"/>
      <c r="CG515" s="29"/>
      <c r="CH515" s="29"/>
      <c r="CI515" s="29"/>
      <c r="CJ515" s="29"/>
      <c r="CK515" s="29"/>
      <c r="CL515" s="29"/>
      <c r="CM515" s="29"/>
      <c r="CN515" s="29"/>
      <c r="CO515" s="29"/>
      <c r="CP515" s="29"/>
      <c r="CQ515" s="29"/>
      <c r="CR515" s="29"/>
      <c r="CS515" s="29"/>
      <c r="CT515" s="29"/>
      <c r="CU515" s="29"/>
      <c r="CV515" s="29"/>
      <c r="CW515" s="29"/>
      <c r="CX515" s="29"/>
      <c r="CY515" s="29"/>
      <c r="CZ515" s="29"/>
      <c r="DA515" s="29"/>
    </row>
    <row r="516" spans="6:105">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c r="AD516" s="29"/>
      <c r="AE516" s="29"/>
      <c r="AF516" s="29"/>
      <c r="AG516" s="29"/>
      <c r="AH516" s="29"/>
      <c r="AI516" s="29"/>
      <c r="AJ516" s="29"/>
      <c r="AK516" s="29"/>
      <c r="AL516" s="29"/>
      <c r="AM516" s="29"/>
      <c r="AN516" s="29"/>
      <c r="AO516" s="29"/>
      <c r="AP516" s="29"/>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BN516" s="29"/>
      <c r="BO516" s="29"/>
      <c r="BP516" s="29"/>
      <c r="BQ516" s="29"/>
      <c r="BR516" s="29"/>
      <c r="BS516" s="29"/>
      <c r="BT516" s="29"/>
      <c r="BU516" s="29"/>
      <c r="BV516" s="29"/>
      <c r="BW516" s="29"/>
      <c r="BX516" s="29"/>
      <c r="BY516" s="29"/>
      <c r="BZ516" s="29"/>
      <c r="CA516" s="29"/>
      <c r="CB516" s="29"/>
      <c r="CC516" s="29"/>
      <c r="CD516" s="29"/>
      <c r="CE516" s="29"/>
      <c r="CF516" s="29"/>
      <c r="CG516" s="29"/>
      <c r="CH516" s="29"/>
      <c r="CI516" s="29"/>
      <c r="CJ516" s="29"/>
      <c r="CK516" s="29"/>
      <c r="CL516" s="29"/>
      <c r="CM516" s="29"/>
      <c r="CN516" s="29"/>
      <c r="CO516" s="29"/>
      <c r="CP516" s="29"/>
      <c r="CQ516" s="29"/>
      <c r="CR516" s="29"/>
      <c r="CS516" s="29"/>
      <c r="CT516" s="29"/>
      <c r="CU516" s="29"/>
      <c r="CV516" s="29"/>
      <c r="CW516" s="29"/>
      <c r="CX516" s="29"/>
      <c r="CY516" s="29"/>
      <c r="CZ516" s="29"/>
      <c r="DA516" s="29"/>
    </row>
    <row r="517" spans="6:105">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c r="AD517" s="29"/>
      <c r="AE517" s="29"/>
      <c r="AF517" s="29"/>
      <c r="AG517" s="29"/>
      <c r="AH517" s="29"/>
      <c r="AI517" s="29"/>
      <c r="AJ517" s="29"/>
      <c r="AK517" s="29"/>
      <c r="AL517" s="29"/>
      <c r="AM517" s="29"/>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c r="CA517" s="29"/>
      <c r="CB517" s="29"/>
      <c r="CC517" s="29"/>
      <c r="CD517" s="29"/>
      <c r="CE517" s="29"/>
      <c r="CF517" s="29"/>
      <c r="CG517" s="29"/>
      <c r="CH517" s="29"/>
      <c r="CI517" s="29"/>
      <c r="CJ517" s="29"/>
      <c r="CK517" s="29"/>
      <c r="CL517" s="29"/>
      <c r="CM517" s="29"/>
      <c r="CN517" s="29"/>
      <c r="CO517" s="29"/>
      <c r="CP517" s="29"/>
      <c r="CQ517" s="29"/>
      <c r="CR517" s="29"/>
      <c r="CS517" s="29"/>
      <c r="CT517" s="29"/>
      <c r="CU517" s="29"/>
      <c r="CV517" s="29"/>
      <c r="CW517" s="29"/>
      <c r="CX517" s="29"/>
      <c r="CY517" s="29"/>
      <c r="CZ517" s="29"/>
      <c r="DA517" s="29"/>
    </row>
    <row r="518" spans="6:105">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BN518" s="29"/>
      <c r="BO518" s="29"/>
      <c r="BP518" s="29"/>
      <c r="BQ518" s="29"/>
      <c r="BR518" s="29"/>
      <c r="BS518" s="29"/>
      <c r="BT518" s="29"/>
      <c r="BU518" s="29"/>
      <c r="BV518" s="29"/>
      <c r="BW518" s="29"/>
      <c r="BX518" s="29"/>
      <c r="BY518" s="29"/>
      <c r="BZ518" s="29"/>
      <c r="CA518" s="29"/>
      <c r="CB518" s="29"/>
      <c r="CC518" s="29"/>
      <c r="CD518" s="29"/>
      <c r="CE518" s="29"/>
      <c r="CF518" s="29"/>
      <c r="CG518" s="29"/>
      <c r="CH518" s="29"/>
      <c r="CI518" s="29"/>
      <c r="CJ518" s="29"/>
      <c r="CK518" s="29"/>
      <c r="CL518" s="29"/>
      <c r="CM518" s="29"/>
      <c r="CN518" s="29"/>
      <c r="CO518" s="29"/>
      <c r="CP518" s="29"/>
      <c r="CQ518" s="29"/>
      <c r="CR518" s="29"/>
      <c r="CS518" s="29"/>
      <c r="CT518" s="29"/>
      <c r="CU518" s="29"/>
      <c r="CV518" s="29"/>
      <c r="CW518" s="29"/>
      <c r="CX518" s="29"/>
      <c r="CY518" s="29"/>
      <c r="CZ518" s="29"/>
      <c r="DA518" s="29"/>
    </row>
    <row r="519" spans="6:105">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c r="AD519" s="29"/>
      <c r="AE519" s="29"/>
      <c r="AF519" s="29"/>
      <c r="AG519" s="29"/>
      <c r="AH519" s="29"/>
      <c r="AI519" s="29"/>
      <c r="AJ519" s="29"/>
      <c r="AK519" s="29"/>
      <c r="AL519" s="29"/>
      <c r="AM519" s="29"/>
      <c r="AN519" s="29"/>
      <c r="AO519" s="29"/>
      <c r="AP519" s="29"/>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BN519" s="29"/>
      <c r="BO519" s="29"/>
      <c r="BP519" s="29"/>
      <c r="BQ519" s="29"/>
      <c r="BR519" s="29"/>
      <c r="BS519" s="29"/>
      <c r="BT519" s="29"/>
      <c r="BU519" s="29"/>
      <c r="BV519" s="29"/>
      <c r="BW519" s="29"/>
      <c r="BX519" s="29"/>
      <c r="BY519" s="29"/>
      <c r="BZ519" s="29"/>
      <c r="CA519" s="29"/>
      <c r="CB519" s="29"/>
      <c r="CC519" s="29"/>
      <c r="CD519" s="29"/>
      <c r="CE519" s="29"/>
      <c r="CF519" s="29"/>
      <c r="CG519" s="29"/>
      <c r="CH519" s="29"/>
      <c r="CI519" s="29"/>
      <c r="CJ519" s="29"/>
      <c r="CK519" s="29"/>
      <c r="CL519" s="29"/>
      <c r="CM519" s="29"/>
      <c r="CN519" s="29"/>
      <c r="CO519" s="29"/>
      <c r="CP519" s="29"/>
      <c r="CQ519" s="29"/>
      <c r="CR519" s="29"/>
      <c r="CS519" s="29"/>
      <c r="CT519" s="29"/>
      <c r="CU519" s="29"/>
      <c r="CV519" s="29"/>
      <c r="CW519" s="29"/>
      <c r="CX519" s="29"/>
      <c r="CY519" s="29"/>
      <c r="CZ519" s="29"/>
      <c r="DA519" s="29"/>
    </row>
    <row r="520" spans="6:105">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c r="AD520" s="29"/>
      <c r="AE520" s="29"/>
      <c r="AF520" s="29"/>
      <c r="AG520" s="29"/>
      <c r="AH520" s="29"/>
      <c r="AI520" s="29"/>
      <c r="AJ520" s="29"/>
      <c r="AK520" s="29"/>
      <c r="AL520" s="29"/>
      <c r="AM520" s="29"/>
      <c r="AN520" s="29"/>
      <c r="AO520" s="29"/>
      <c r="AP520" s="29"/>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BN520" s="29"/>
      <c r="BO520" s="29"/>
      <c r="BP520" s="29"/>
      <c r="BQ520" s="29"/>
      <c r="BR520" s="29"/>
      <c r="BS520" s="29"/>
      <c r="BT520" s="29"/>
      <c r="BU520" s="29"/>
      <c r="BV520" s="29"/>
      <c r="BW520" s="29"/>
      <c r="BX520" s="29"/>
      <c r="BY520" s="29"/>
      <c r="BZ520" s="29"/>
      <c r="CA520" s="29"/>
      <c r="CB520" s="29"/>
      <c r="CC520" s="29"/>
      <c r="CD520" s="29"/>
      <c r="CE520" s="29"/>
      <c r="CF520" s="29"/>
      <c r="CG520" s="29"/>
      <c r="CH520" s="29"/>
      <c r="CI520" s="29"/>
      <c r="CJ520" s="29"/>
      <c r="CK520" s="29"/>
      <c r="CL520" s="29"/>
      <c r="CM520" s="29"/>
      <c r="CN520" s="29"/>
      <c r="CO520" s="29"/>
      <c r="CP520" s="29"/>
      <c r="CQ520" s="29"/>
      <c r="CR520" s="29"/>
      <c r="CS520" s="29"/>
      <c r="CT520" s="29"/>
      <c r="CU520" s="29"/>
      <c r="CV520" s="29"/>
      <c r="CW520" s="29"/>
      <c r="CX520" s="29"/>
      <c r="CY520" s="29"/>
      <c r="CZ520" s="29"/>
      <c r="DA520" s="29"/>
    </row>
    <row r="521" spans="6:105">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c r="AD521" s="29"/>
      <c r="AE521" s="29"/>
      <c r="AF521" s="29"/>
      <c r="AG521" s="29"/>
      <c r="AH521" s="29"/>
      <c r="AI521" s="29"/>
      <c r="AJ521" s="29"/>
      <c r="AK521" s="29"/>
      <c r="AL521" s="29"/>
      <c r="AM521" s="29"/>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row>
    <row r="522" spans="6:105">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c r="AD522" s="29"/>
      <c r="AE522" s="29"/>
      <c r="AF522" s="29"/>
      <c r="AG522" s="29"/>
      <c r="AH522" s="29"/>
      <c r="AI522" s="29"/>
      <c r="AJ522" s="29"/>
      <c r="AK522" s="29"/>
      <c r="AL522" s="29"/>
      <c r="AM522" s="29"/>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c r="CA522" s="29"/>
      <c r="CB522" s="29"/>
      <c r="CC522" s="29"/>
      <c r="CD522" s="29"/>
      <c r="CE522" s="29"/>
      <c r="CF522" s="29"/>
      <c r="CG522" s="29"/>
      <c r="CH522" s="29"/>
      <c r="CI522" s="29"/>
      <c r="CJ522" s="29"/>
      <c r="CK522" s="29"/>
      <c r="CL522" s="29"/>
      <c r="CM522" s="29"/>
      <c r="CN522" s="29"/>
      <c r="CO522" s="29"/>
      <c r="CP522" s="29"/>
      <c r="CQ522" s="29"/>
      <c r="CR522" s="29"/>
      <c r="CS522" s="29"/>
      <c r="CT522" s="29"/>
      <c r="CU522" s="29"/>
      <c r="CV522" s="29"/>
      <c r="CW522" s="29"/>
      <c r="CX522" s="29"/>
      <c r="CY522" s="29"/>
      <c r="CZ522" s="29"/>
      <c r="DA522" s="29"/>
    </row>
    <row r="523" spans="6:105">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c r="AD523" s="29"/>
      <c r="AE523" s="29"/>
      <c r="AF523" s="29"/>
      <c r="AG523" s="29"/>
      <c r="AH523" s="29"/>
      <c r="AI523" s="29"/>
      <c r="AJ523" s="29"/>
      <c r="AK523" s="29"/>
      <c r="AL523" s="29"/>
      <c r="AM523" s="29"/>
      <c r="AN523" s="29"/>
      <c r="AO523" s="29"/>
      <c r="AP523" s="29"/>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BN523" s="29"/>
      <c r="BO523" s="29"/>
      <c r="BP523" s="29"/>
      <c r="BQ523" s="29"/>
      <c r="BR523" s="29"/>
      <c r="BS523" s="29"/>
      <c r="BT523" s="29"/>
      <c r="BU523" s="29"/>
      <c r="BV523" s="29"/>
      <c r="BW523" s="29"/>
      <c r="BX523" s="29"/>
      <c r="BY523" s="29"/>
      <c r="BZ523" s="29"/>
      <c r="CA523" s="29"/>
      <c r="CB523" s="29"/>
      <c r="CC523" s="29"/>
      <c r="CD523" s="29"/>
      <c r="CE523" s="29"/>
      <c r="CF523" s="29"/>
      <c r="CG523" s="29"/>
      <c r="CH523" s="29"/>
      <c r="CI523" s="29"/>
      <c r="CJ523" s="29"/>
      <c r="CK523" s="29"/>
      <c r="CL523" s="29"/>
      <c r="CM523" s="29"/>
      <c r="CN523" s="29"/>
      <c r="CO523" s="29"/>
      <c r="CP523" s="29"/>
      <c r="CQ523" s="29"/>
      <c r="CR523" s="29"/>
      <c r="CS523" s="29"/>
      <c r="CT523" s="29"/>
      <c r="CU523" s="29"/>
      <c r="CV523" s="29"/>
      <c r="CW523" s="29"/>
      <c r="CX523" s="29"/>
      <c r="CY523" s="29"/>
      <c r="CZ523" s="29"/>
      <c r="DA523" s="29"/>
    </row>
    <row r="524" spans="6:105">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c r="AD524" s="29"/>
      <c r="AE524" s="29"/>
      <c r="AF524" s="29"/>
      <c r="AG524" s="29"/>
      <c r="AH524" s="29"/>
      <c r="AI524" s="29"/>
      <c r="AJ524" s="29"/>
      <c r="AK524" s="29"/>
      <c r="AL524" s="29"/>
      <c r="AM524" s="29"/>
      <c r="AN524" s="29"/>
      <c r="AO524" s="29"/>
      <c r="AP524" s="29"/>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BN524" s="29"/>
      <c r="BO524" s="29"/>
      <c r="BP524" s="29"/>
      <c r="BQ524" s="29"/>
      <c r="BR524" s="29"/>
      <c r="BS524" s="29"/>
      <c r="BT524" s="29"/>
      <c r="BU524" s="29"/>
      <c r="BV524" s="29"/>
      <c r="BW524" s="29"/>
      <c r="BX524" s="29"/>
      <c r="BY524" s="29"/>
      <c r="BZ524" s="29"/>
      <c r="CA524" s="29"/>
      <c r="CB524" s="29"/>
      <c r="CC524" s="29"/>
      <c r="CD524" s="29"/>
      <c r="CE524" s="29"/>
      <c r="CF524" s="29"/>
      <c r="CG524" s="29"/>
      <c r="CH524" s="29"/>
      <c r="CI524" s="29"/>
      <c r="CJ524" s="29"/>
      <c r="CK524" s="29"/>
      <c r="CL524" s="29"/>
      <c r="CM524" s="29"/>
      <c r="CN524" s="29"/>
      <c r="CO524" s="29"/>
      <c r="CP524" s="29"/>
      <c r="CQ524" s="29"/>
      <c r="CR524" s="29"/>
      <c r="CS524" s="29"/>
      <c r="CT524" s="29"/>
      <c r="CU524" s="29"/>
      <c r="CV524" s="29"/>
      <c r="CW524" s="29"/>
      <c r="CX524" s="29"/>
      <c r="CY524" s="29"/>
      <c r="CZ524" s="29"/>
      <c r="DA524" s="29"/>
    </row>
    <row r="525" spans="6:105">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c r="AD525" s="29"/>
      <c r="AE525" s="29"/>
      <c r="AF525" s="29"/>
      <c r="AG525" s="29"/>
      <c r="AH525" s="29"/>
      <c r="AI525" s="29"/>
      <c r="AJ525" s="29"/>
      <c r="AK525" s="29"/>
      <c r="AL525" s="29"/>
      <c r="AM525" s="29"/>
      <c r="AN525" s="29"/>
      <c r="AO525" s="29"/>
      <c r="AP525" s="29"/>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BN525" s="29"/>
      <c r="BO525" s="29"/>
      <c r="BP525" s="29"/>
      <c r="BQ525" s="29"/>
      <c r="BR525" s="29"/>
      <c r="BS525" s="29"/>
      <c r="BT525" s="29"/>
      <c r="BU525" s="29"/>
      <c r="BV525" s="29"/>
      <c r="BW525" s="29"/>
      <c r="BX525" s="29"/>
      <c r="BY525" s="29"/>
      <c r="BZ525" s="29"/>
      <c r="CA525" s="29"/>
      <c r="CB525" s="29"/>
      <c r="CC525" s="29"/>
      <c r="CD525" s="29"/>
      <c r="CE525" s="29"/>
      <c r="CF525" s="29"/>
      <c r="CG525" s="29"/>
      <c r="CH525" s="29"/>
      <c r="CI525" s="29"/>
      <c r="CJ525" s="29"/>
      <c r="CK525" s="29"/>
      <c r="CL525" s="29"/>
      <c r="CM525" s="29"/>
      <c r="CN525" s="29"/>
      <c r="CO525" s="29"/>
      <c r="CP525" s="29"/>
      <c r="CQ525" s="29"/>
      <c r="CR525" s="29"/>
      <c r="CS525" s="29"/>
      <c r="CT525" s="29"/>
      <c r="CU525" s="29"/>
      <c r="CV525" s="29"/>
      <c r="CW525" s="29"/>
      <c r="CX525" s="29"/>
      <c r="CY525" s="29"/>
      <c r="CZ525" s="29"/>
      <c r="DA525" s="29"/>
    </row>
    <row r="526" spans="6:105">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c r="AD526" s="29"/>
      <c r="AE526" s="29"/>
      <c r="AF526" s="29"/>
      <c r="AG526" s="29"/>
      <c r="AH526" s="29"/>
      <c r="AI526" s="29"/>
      <c r="AJ526" s="29"/>
      <c r="AK526" s="29"/>
      <c r="AL526" s="29"/>
      <c r="AM526" s="29"/>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c r="CA526" s="29"/>
      <c r="CB526" s="29"/>
      <c r="CC526" s="29"/>
      <c r="CD526" s="29"/>
      <c r="CE526" s="29"/>
      <c r="CF526" s="29"/>
      <c r="CG526" s="29"/>
      <c r="CH526" s="29"/>
      <c r="CI526" s="29"/>
      <c r="CJ526" s="29"/>
      <c r="CK526" s="29"/>
      <c r="CL526" s="29"/>
      <c r="CM526" s="29"/>
      <c r="CN526" s="29"/>
      <c r="CO526" s="29"/>
      <c r="CP526" s="29"/>
      <c r="CQ526" s="29"/>
      <c r="CR526" s="29"/>
      <c r="CS526" s="29"/>
      <c r="CT526" s="29"/>
      <c r="CU526" s="29"/>
      <c r="CV526" s="29"/>
      <c r="CW526" s="29"/>
      <c r="CX526" s="29"/>
      <c r="CY526" s="29"/>
      <c r="CZ526" s="29"/>
      <c r="DA526" s="29"/>
    </row>
    <row r="527" spans="6:105">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c r="AD527" s="29"/>
      <c r="AE527" s="29"/>
      <c r="AF527" s="29"/>
      <c r="AG527" s="29"/>
      <c r="AH527" s="29"/>
      <c r="AI527" s="29"/>
      <c r="AJ527" s="29"/>
      <c r="AK527" s="29"/>
      <c r="AL527" s="29"/>
      <c r="AM527" s="29"/>
      <c r="AN527" s="29"/>
      <c r="AO527" s="29"/>
      <c r="AP527" s="29"/>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BN527" s="29"/>
      <c r="BO527" s="29"/>
      <c r="BP527" s="29"/>
      <c r="BQ527" s="29"/>
      <c r="BR527" s="29"/>
      <c r="BS527" s="29"/>
      <c r="BT527" s="29"/>
      <c r="BU527" s="29"/>
      <c r="BV527" s="29"/>
      <c r="BW527" s="29"/>
      <c r="BX527" s="29"/>
      <c r="BY527" s="29"/>
      <c r="BZ527" s="29"/>
      <c r="CA527" s="29"/>
      <c r="CB527" s="29"/>
      <c r="CC527" s="29"/>
      <c r="CD527" s="29"/>
      <c r="CE527" s="29"/>
      <c r="CF527" s="29"/>
      <c r="CG527" s="29"/>
      <c r="CH527" s="29"/>
      <c r="CI527" s="29"/>
      <c r="CJ527" s="29"/>
      <c r="CK527" s="29"/>
      <c r="CL527" s="29"/>
      <c r="CM527" s="29"/>
      <c r="CN527" s="29"/>
      <c r="CO527" s="29"/>
      <c r="CP527" s="29"/>
      <c r="CQ527" s="29"/>
      <c r="CR527" s="29"/>
      <c r="CS527" s="29"/>
      <c r="CT527" s="29"/>
      <c r="CU527" s="29"/>
      <c r="CV527" s="29"/>
      <c r="CW527" s="29"/>
      <c r="CX527" s="29"/>
      <c r="CY527" s="29"/>
      <c r="CZ527" s="29"/>
      <c r="DA527" s="29"/>
    </row>
    <row r="528" spans="6:105">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c r="AD528" s="29"/>
      <c r="AE528" s="29"/>
      <c r="AF528" s="29"/>
      <c r="AG528" s="29"/>
      <c r="AH528" s="29"/>
      <c r="AI528" s="29"/>
      <c r="AJ528" s="29"/>
      <c r="AK528" s="29"/>
      <c r="AL528" s="29"/>
      <c r="AM528" s="29"/>
      <c r="AN528" s="29"/>
      <c r="AO528" s="29"/>
      <c r="AP528" s="29"/>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BN528" s="29"/>
      <c r="BO528" s="29"/>
      <c r="BP528" s="29"/>
      <c r="BQ528" s="29"/>
      <c r="BR528" s="29"/>
      <c r="BS528" s="29"/>
      <c r="BT528" s="29"/>
      <c r="BU528" s="29"/>
      <c r="BV528" s="29"/>
      <c r="BW528" s="29"/>
      <c r="BX528" s="29"/>
      <c r="BY528" s="29"/>
      <c r="BZ528" s="29"/>
      <c r="CA528" s="29"/>
      <c r="CB528" s="29"/>
      <c r="CC528" s="29"/>
      <c r="CD528" s="29"/>
      <c r="CE528" s="29"/>
      <c r="CF528" s="29"/>
      <c r="CG528" s="29"/>
      <c r="CH528" s="29"/>
      <c r="CI528" s="29"/>
      <c r="CJ528" s="29"/>
      <c r="CK528" s="29"/>
      <c r="CL528" s="29"/>
      <c r="CM528" s="29"/>
      <c r="CN528" s="29"/>
      <c r="CO528" s="29"/>
      <c r="CP528" s="29"/>
      <c r="CQ528" s="29"/>
      <c r="CR528" s="29"/>
      <c r="CS528" s="29"/>
      <c r="CT528" s="29"/>
      <c r="CU528" s="29"/>
      <c r="CV528" s="29"/>
      <c r="CW528" s="29"/>
      <c r="CX528" s="29"/>
      <c r="CY528" s="29"/>
      <c r="CZ528" s="29"/>
      <c r="DA528" s="29"/>
    </row>
    <row r="529" spans="6:105">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L529" s="29"/>
      <c r="AM529" s="29"/>
      <c r="AN529" s="29"/>
      <c r="AO529" s="29"/>
      <c r="AP529" s="29"/>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BN529" s="29"/>
      <c r="BO529" s="29"/>
      <c r="BP529" s="29"/>
      <c r="BQ529" s="29"/>
      <c r="BR529" s="29"/>
      <c r="BS529" s="29"/>
      <c r="BT529" s="29"/>
      <c r="BU529" s="29"/>
      <c r="BV529" s="29"/>
      <c r="BW529" s="29"/>
      <c r="BX529" s="29"/>
      <c r="BY529" s="29"/>
      <c r="BZ529" s="29"/>
      <c r="CA529" s="29"/>
      <c r="CB529" s="29"/>
      <c r="CC529" s="29"/>
      <c r="CD529" s="29"/>
      <c r="CE529" s="29"/>
      <c r="CF529" s="29"/>
      <c r="CG529" s="29"/>
      <c r="CH529" s="29"/>
      <c r="CI529" s="29"/>
      <c r="CJ529" s="29"/>
      <c r="CK529" s="29"/>
      <c r="CL529" s="29"/>
      <c r="CM529" s="29"/>
      <c r="CN529" s="29"/>
      <c r="CO529" s="29"/>
      <c r="CP529" s="29"/>
      <c r="CQ529" s="29"/>
      <c r="CR529" s="29"/>
      <c r="CS529" s="29"/>
      <c r="CT529" s="29"/>
      <c r="CU529" s="29"/>
      <c r="CV529" s="29"/>
      <c r="CW529" s="29"/>
      <c r="CX529" s="29"/>
      <c r="CY529" s="29"/>
      <c r="CZ529" s="29"/>
      <c r="DA529" s="29"/>
    </row>
    <row r="530" spans="6:105">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29"/>
      <c r="AK530" s="29"/>
      <c r="AL530" s="29"/>
      <c r="AM530" s="29"/>
      <c r="AN530" s="29"/>
      <c r="AO530" s="29"/>
      <c r="AP530" s="29"/>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BN530" s="29"/>
      <c r="BO530" s="29"/>
      <c r="BP530" s="29"/>
      <c r="BQ530" s="29"/>
      <c r="BR530" s="29"/>
      <c r="BS530" s="29"/>
      <c r="BT530" s="29"/>
      <c r="BU530" s="29"/>
      <c r="BV530" s="29"/>
      <c r="BW530" s="29"/>
      <c r="BX530" s="29"/>
      <c r="BY530" s="29"/>
      <c r="BZ530" s="29"/>
      <c r="CA530" s="29"/>
      <c r="CB530" s="29"/>
      <c r="CC530" s="29"/>
      <c r="CD530" s="29"/>
      <c r="CE530" s="29"/>
      <c r="CF530" s="29"/>
      <c r="CG530" s="29"/>
      <c r="CH530" s="29"/>
      <c r="CI530" s="29"/>
      <c r="CJ530" s="29"/>
      <c r="CK530" s="29"/>
      <c r="CL530" s="29"/>
      <c r="CM530" s="29"/>
      <c r="CN530" s="29"/>
      <c r="CO530" s="29"/>
      <c r="CP530" s="29"/>
      <c r="CQ530" s="29"/>
      <c r="CR530" s="29"/>
      <c r="CS530" s="29"/>
      <c r="CT530" s="29"/>
      <c r="CU530" s="29"/>
      <c r="CV530" s="29"/>
      <c r="CW530" s="29"/>
      <c r="CX530" s="29"/>
      <c r="CY530" s="29"/>
      <c r="CZ530" s="29"/>
      <c r="DA530" s="29"/>
    </row>
    <row r="531" spans="6:105">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c r="AD531" s="29"/>
      <c r="AE531" s="29"/>
      <c r="AF531" s="29"/>
      <c r="AG531" s="29"/>
      <c r="AH531" s="29"/>
      <c r="AI531" s="29"/>
      <c r="AJ531" s="29"/>
      <c r="AK531" s="29"/>
      <c r="AL531" s="29"/>
      <c r="AM531" s="29"/>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row>
    <row r="532" spans="6:105">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BN532" s="29"/>
      <c r="BO532" s="29"/>
      <c r="BP532" s="29"/>
      <c r="BQ532" s="29"/>
      <c r="BR532" s="29"/>
      <c r="BS532" s="29"/>
      <c r="BT532" s="29"/>
      <c r="BU532" s="29"/>
      <c r="BV532" s="29"/>
      <c r="BW532" s="29"/>
      <c r="BX532" s="29"/>
      <c r="BY532" s="29"/>
      <c r="BZ532" s="29"/>
      <c r="CA532" s="29"/>
      <c r="CB532" s="29"/>
      <c r="CC532" s="29"/>
      <c r="CD532" s="29"/>
      <c r="CE532" s="29"/>
      <c r="CF532" s="29"/>
      <c r="CG532" s="29"/>
      <c r="CH532" s="29"/>
      <c r="CI532" s="29"/>
      <c r="CJ532" s="29"/>
      <c r="CK532" s="29"/>
      <c r="CL532" s="29"/>
      <c r="CM532" s="29"/>
      <c r="CN532" s="29"/>
      <c r="CO532" s="29"/>
      <c r="CP532" s="29"/>
      <c r="CQ532" s="29"/>
      <c r="CR532" s="29"/>
      <c r="CS532" s="29"/>
      <c r="CT532" s="29"/>
      <c r="CU532" s="29"/>
      <c r="CV532" s="29"/>
      <c r="CW532" s="29"/>
      <c r="CX532" s="29"/>
      <c r="CY532" s="29"/>
      <c r="CZ532" s="29"/>
      <c r="DA532" s="29"/>
    </row>
    <row r="533" spans="6:105">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c r="AD533" s="29"/>
      <c r="AE533" s="29"/>
      <c r="AF533" s="29"/>
      <c r="AG533" s="29"/>
      <c r="AH533" s="29"/>
      <c r="AI533" s="29"/>
      <c r="AJ533" s="29"/>
      <c r="AK533" s="29"/>
      <c r="AL533" s="29"/>
      <c r="AM533" s="29"/>
      <c r="AN533" s="29"/>
      <c r="AO533" s="29"/>
      <c r="AP533" s="29"/>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BN533" s="29"/>
      <c r="BO533" s="29"/>
      <c r="BP533" s="29"/>
      <c r="BQ533" s="29"/>
      <c r="BR533" s="29"/>
      <c r="BS533" s="29"/>
      <c r="BT533" s="29"/>
      <c r="BU533" s="29"/>
      <c r="BV533" s="29"/>
      <c r="BW533" s="29"/>
      <c r="BX533" s="29"/>
      <c r="BY533" s="29"/>
      <c r="BZ533" s="29"/>
      <c r="CA533" s="29"/>
      <c r="CB533" s="29"/>
      <c r="CC533" s="29"/>
      <c r="CD533" s="29"/>
      <c r="CE533" s="29"/>
      <c r="CF533" s="29"/>
      <c r="CG533" s="29"/>
      <c r="CH533" s="29"/>
      <c r="CI533" s="29"/>
      <c r="CJ533" s="29"/>
      <c r="CK533" s="29"/>
      <c r="CL533" s="29"/>
      <c r="CM533" s="29"/>
      <c r="CN533" s="29"/>
      <c r="CO533" s="29"/>
      <c r="CP533" s="29"/>
      <c r="CQ533" s="29"/>
      <c r="CR533" s="29"/>
      <c r="CS533" s="29"/>
      <c r="CT533" s="29"/>
      <c r="CU533" s="29"/>
      <c r="CV533" s="29"/>
      <c r="CW533" s="29"/>
      <c r="CX533" s="29"/>
      <c r="CY533" s="29"/>
      <c r="CZ533" s="29"/>
      <c r="DA533" s="29"/>
    </row>
    <row r="534" spans="6:105">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c r="AD534" s="29"/>
      <c r="AE534" s="29"/>
      <c r="AF534" s="29"/>
      <c r="AG534" s="29"/>
      <c r="AH534" s="29"/>
      <c r="AI534" s="29"/>
      <c r="AJ534" s="29"/>
      <c r="AK534" s="29"/>
      <c r="AL534" s="29"/>
      <c r="AM534" s="29"/>
      <c r="AN534" s="29"/>
      <c r="AO534" s="29"/>
      <c r="AP534" s="29"/>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BN534" s="29"/>
      <c r="BO534" s="29"/>
      <c r="BP534" s="29"/>
      <c r="BQ534" s="29"/>
      <c r="BR534" s="29"/>
      <c r="BS534" s="29"/>
      <c r="BT534" s="29"/>
      <c r="BU534" s="29"/>
      <c r="BV534" s="29"/>
      <c r="BW534" s="29"/>
      <c r="BX534" s="29"/>
      <c r="BY534" s="29"/>
      <c r="BZ534" s="29"/>
      <c r="CA534" s="29"/>
      <c r="CB534" s="29"/>
      <c r="CC534" s="29"/>
      <c r="CD534" s="29"/>
      <c r="CE534" s="29"/>
      <c r="CF534" s="29"/>
      <c r="CG534" s="29"/>
      <c r="CH534" s="29"/>
      <c r="CI534" s="29"/>
      <c r="CJ534" s="29"/>
      <c r="CK534" s="29"/>
      <c r="CL534" s="29"/>
      <c r="CM534" s="29"/>
      <c r="CN534" s="29"/>
      <c r="CO534" s="29"/>
      <c r="CP534" s="29"/>
      <c r="CQ534" s="29"/>
      <c r="CR534" s="29"/>
      <c r="CS534" s="29"/>
      <c r="CT534" s="29"/>
      <c r="CU534" s="29"/>
      <c r="CV534" s="29"/>
      <c r="CW534" s="29"/>
      <c r="CX534" s="29"/>
      <c r="CY534" s="29"/>
      <c r="CZ534" s="29"/>
      <c r="DA534" s="29"/>
    </row>
    <row r="535" spans="6:105">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c r="AD535" s="29"/>
      <c r="AE535" s="29"/>
      <c r="AF535" s="29"/>
      <c r="AG535" s="29"/>
      <c r="AH535" s="29"/>
      <c r="AI535" s="29"/>
      <c r="AJ535" s="29"/>
      <c r="AK535" s="29"/>
      <c r="AL535" s="29"/>
      <c r="AM535" s="29"/>
      <c r="AN535" s="29"/>
      <c r="AO535" s="29"/>
      <c r="AP535" s="29"/>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BN535" s="29"/>
      <c r="BO535" s="29"/>
      <c r="BP535" s="29"/>
      <c r="BQ535" s="29"/>
      <c r="BR535" s="29"/>
      <c r="BS535" s="29"/>
      <c r="BT535" s="29"/>
      <c r="BU535" s="29"/>
      <c r="BV535" s="29"/>
      <c r="BW535" s="29"/>
      <c r="BX535" s="29"/>
      <c r="BY535" s="29"/>
      <c r="BZ535" s="29"/>
      <c r="CA535" s="29"/>
      <c r="CB535" s="29"/>
      <c r="CC535" s="29"/>
      <c r="CD535" s="29"/>
      <c r="CE535" s="29"/>
      <c r="CF535" s="29"/>
      <c r="CG535" s="29"/>
      <c r="CH535" s="29"/>
      <c r="CI535" s="29"/>
      <c r="CJ535" s="29"/>
      <c r="CK535" s="29"/>
      <c r="CL535" s="29"/>
      <c r="CM535" s="29"/>
      <c r="CN535" s="29"/>
      <c r="CO535" s="29"/>
      <c r="CP535" s="29"/>
      <c r="CQ535" s="29"/>
      <c r="CR535" s="29"/>
      <c r="CS535" s="29"/>
      <c r="CT535" s="29"/>
      <c r="CU535" s="29"/>
      <c r="CV535" s="29"/>
      <c r="CW535" s="29"/>
      <c r="CX535" s="29"/>
      <c r="CY535" s="29"/>
      <c r="CZ535" s="29"/>
      <c r="DA535" s="29"/>
    </row>
    <row r="536" spans="6:105">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c r="AD536" s="29"/>
      <c r="AE536" s="29"/>
      <c r="AF536" s="29"/>
      <c r="AG536" s="29"/>
      <c r="AH536" s="29"/>
      <c r="AI536" s="29"/>
      <c r="AJ536" s="29"/>
      <c r="AK536" s="29"/>
      <c r="AL536" s="29"/>
      <c r="AM536" s="29"/>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row>
    <row r="537" spans="6:105">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c r="AD537" s="29"/>
      <c r="AE537" s="29"/>
      <c r="AF537" s="29"/>
      <c r="AG537" s="29"/>
      <c r="AH537" s="29"/>
      <c r="AI537" s="29"/>
      <c r="AJ537" s="29"/>
      <c r="AK537" s="29"/>
      <c r="AL537" s="29"/>
      <c r="AM537" s="29"/>
      <c r="AN537" s="29"/>
      <c r="AO537" s="29"/>
      <c r="AP537" s="29"/>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BN537" s="29"/>
      <c r="BO537" s="29"/>
      <c r="BP537" s="29"/>
      <c r="BQ537" s="29"/>
      <c r="BR537" s="29"/>
      <c r="BS537" s="29"/>
      <c r="BT537" s="29"/>
      <c r="BU537" s="29"/>
      <c r="BV537" s="29"/>
      <c r="BW537" s="29"/>
      <c r="BX537" s="29"/>
      <c r="BY537" s="29"/>
      <c r="BZ537" s="29"/>
      <c r="CA537" s="29"/>
      <c r="CB537" s="29"/>
      <c r="CC537" s="29"/>
      <c r="CD537" s="29"/>
      <c r="CE537" s="29"/>
      <c r="CF537" s="29"/>
      <c r="CG537" s="29"/>
      <c r="CH537" s="29"/>
      <c r="CI537" s="29"/>
      <c r="CJ537" s="29"/>
      <c r="CK537" s="29"/>
      <c r="CL537" s="29"/>
      <c r="CM537" s="29"/>
      <c r="CN537" s="29"/>
      <c r="CO537" s="29"/>
      <c r="CP537" s="29"/>
      <c r="CQ537" s="29"/>
      <c r="CR537" s="29"/>
      <c r="CS537" s="29"/>
      <c r="CT537" s="29"/>
      <c r="CU537" s="29"/>
      <c r="CV537" s="29"/>
      <c r="CW537" s="29"/>
      <c r="CX537" s="29"/>
      <c r="CY537" s="29"/>
      <c r="CZ537" s="29"/>
      <c r="DA537" s="29"/>
    </row>
    <row r="538" spans="6:105">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c r="AD538" s="29"/>
      <c r="AE538" s="29"/>
      <c r="AF538" s="29"/>
      <c r="AG538" s="29"/>
      <c r="AH538" s="29"/>
      <c r="AI538" s="29"/>
      <c r="AJ538" s="29"/>
      <c r="AK538" s="29"/>
      <c r="AL538" s="29"/>
      <c r="AM538" s="29"/>
      <c r="AN538" s="29"/>
      <c r="AO538" s="29"/>
      <c r="AP538" s="29"/>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BN538" s="29"/>
      <c r="BO538" s="29"/>
      <c r="BP538" s="29"/>
      <c r="BQ538" s="29"/>
      <c r="BR538" s="29"/>
      <c r="BS538" s="29"/>
      <c r="BT538" s="29"/>
      <c r="BU538" s="29"/>
      <c r="BV538" s="29"/>
      <c r="BW538" s="29"/>
      <c r="BX538" s="29"/>
      <c r="BY538" s="29"/>
      <c r="BZ538" s="29"/>
      <c r="CA538" s="29"/>
      <c r="CB538" s="29"/>
      <c r="CC538" s="29"/>
      <c r="CD538" s="29"/>
      <c r="CE538" s="29"/>
      <c r="CF538" s="29"/>
      <c r="CG538" s="29"/>
      <c r="CH538" s="29"/>
      <c r="CI538" s="29"/>
      <c r="CJ538" s="29"/>
      <c r="CK538" s="29"/>
      <c r="CL538" s="29"/>
      <c r="CM538" s="29"/>
      <c r="CN538" s="29"/>
      <c r="CO538" s="29"/>
      <c r="CP538" s="29"/>
      <c r="CQ538" s="29"/>
      <c r="CR538" s="29"/>
      <c r="CS538" s="29"/>
      <c r="CT538" s="29"/>
      <c r="CU538" s="29"/>
      <c r="CV538" s="29"/>
      <c r="CW538" s="29"/>
      <c r="CX538" s="29"/>
      <c r="CY538" s="29"/>
      <c r="CZ538" s="29"/>
      <c r="DA538" s="29"/>
    </row>
    <row r="539" spans="6:105">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c r="AD539" s="29"/>
      <c r="AE539" s="29"/>
      <c r="AF539" s="29"/>
      <c r="AG539" s="29"/>
      <c r="AH539" s="29"/>
      <c r="AI539" s="29"/>
      <c r="AJ539" s="29"/>
      <c r="AK539" s="29"/>
      <c r="AL539" s="29"/>
      <c r="AM539" s="29"/>
      <c r="AN539" s="29"/>
      <c r="AO539" s="29"/>
      <c r="AP539" s="29"/>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BN539" s="29"/>
      <c r="BO539" s="29"/>
      <c r="BP539" s="29"/>
      <c r="BQ539" s="29"/>
      <c r="BR539" s="29"/>
      <c r="BS539" s="29"/>
      <c r="BT539" s="29"/>
      <c r="BU539" s="29"/>
      <c r="BV539" s="29"/>
      <c r="BW539" s="29"/>
      <c r="BX539" s="29"/>
      <c r="BY539" s="29"/>
      <c r="BZ539" s="29"/>
      <c r="CA539" s="29"/>
      <c r="CB539" s="29"/>
      <c r="CC539" s="29"/>
      <c r="CD539" s="29"/>
      <c r="CE539" s="29"/>
      <c r="CF539" s="29"/>
      <c r="CG539" s="29"/>
      <c r="CH539" s="29"/>
      <c r="CI539" s="29"/>
      <c r="CJ539" s="29"/>
      <c r="CK539" s="29"/>
      <c r="CL539" s="29"/>
      <c r="CM539" s="29"/>
      <c r="CN539" s="29"/>
      <c r="CO539" s="29"/>
      <c r="CP539" s="29"/>
      <c r="CQ539" s="29"/>
      <c r="CR539" s="29"/>
      <c r="CS539" s="29"/>
      <c r="CT539" s="29"/>
      <c r="CU539" s="29"/>
      <c r="CV539" s="29"/>
      <c r="CW539" s="29"/>
      <c r="CX539" s="29"/>
      <c r="CY539" s="29"/>
      <c r="CZ539" s="29"/>
      <c r="DA539" s="29"/>
    </row>
    <row r="540" spans="6:105">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29"/>
      <c r="AL540" s="29"/>
      <c r="AM540" s="29"/>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row>
    <row r="541" spans="6:105">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c r="CA541" s="29"/>
      <c r="CB541" s="29"/>
      <c r="CC541" s="29"/>
      <c r="CD541" s="29"/>
      <c r="CE541" s="29"/>
      <c r="CF541" s="29"/>
      <c r="CG541" s="29"/>
      <c r="CH541" s="29"/>
      <c r="CI541" s="29"/>
      <c r="CJ541" s="29"/>
      <c r="CK541" s="29"/>
      <c r="CL541" s="29"/>
      <c r="CM541" s="29"/>
      <c r="CN541" s="29"/>
      <c r="CO541" s="29"/>
      <c r="CP541" s="29"/>
      <c r="CQ541" s="29"/>
      <c r="CR541" s="29"/>
      <c r="CS541" s="29"/>
      <c r="CT541" s="29"/>
      <c r="CU541" s="29"/>
      <c r="CV541" s="29"/>
      <c r="CW541" s="29"/>
      <c r="CX541" s="29"/>
      <c r="CY541" s="29"/>
      <c r="CZ541" s="29"/>
      <c r="DA541" s="29"/>
    </row>
    <row r="542" spans="6:105">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c r="AD542" s="29"/>
      <c r="AE542" s="29"/>
      <c r="AF542" s="29"/>
      <c r="AG542" s="29"/>
      <c r="AH542" s="29"/>
      <c r="AI542" s="29"/>
      <c r="AJ542" s="29"/>
      <c r="AK542" s="29"/>
      <c r="AL542" s="29"/>
      <c r="AM542" s="29"/>
      <c r="AN542" s="29"/>
      <c r="AO542" s="29"/>
      <c r="AP542" s="29"/>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BN542" s="29"/>
      <c r="BO542" s="29"/>
      <c r="BP542" s="29"/>
      <c r="BQ542" s="29"/>
      <c r="BR542" s="29"/>
      <c r="BS542" s="29"/>
      <c r="BT542" s="29"/>
      <c r="BU542" s="29"/>
      <c r="BV542" s="29"/>
      <c r="BW542" s="29"/>
      <c r="BX542" s="29"/>
      <c r="BY542" s="29"/>
      <c r="BZ542" s="29"/>
      <c r="CA542" s="29"/>
      <c r="CB542" s="29"/>
      <c r="CC542" s="29"/>
      <c r="CD542" s="29"/>
      <c r="CE542" s="29"/>
      <c r="CF542" s="29"/>
      <c r="CG542" s="29"/>
      <c r="CH542" s="29"/>
      <c r="CI542" s="29"/>
      <c r="CJ542" s="29"/>
      <c r="CK542" s="29"/>
      <c r="CL542" s="29"/>
      <c r="CM542" s="29"/>
      <c r="CN542" s="29"/>
      <c r="CO542" s="29"/>
      <c r="CP542" s="29"/>
      <c r="CQ542" s="29"/>
      <c r="CR542" s="29"/>
      <c r="CS542" s="29"/>
      <c r="CT542" s="29"/>
      <c r="CU542" s="29"/>
      <c r="CV542" s="29"/>
      <c r="CW542" s="29"/>
      <c r="CX542" s="29"/>
      <c r="CY542" s="29"/>
      <c r="CZ542" s="29"/>
      <c r="DA542" s="29"/>
    </row>
    <row r="543" spans="6:105">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c r="AD543" s="29"/>
      <c r="AE543" s="29"/>
      <c r="AF543" s="29"/>
      <c r="AG543" s="29"/>
      <c r="AH543" s="29"/>
      <c r="AI543" s="29"/>
      <c r="AJ543" s="29"/>
      <c r="AK543" s="29"/>
      <c r="AL543" s="29"/>
      <c r="AM543" s="29"/>
      <c r="AN543" s="29"/>
      <c r="AO543" s="29"/>
      <c r="AP543" s="29"/>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BN543" s="29"/>
      <c r="BO543" s="29"/>
      <c r="BP543" s="29"/>
      <c r="BQ543" s="29"/>
      <c r="BR543" s="29"/>
      <c r="BS543" s="29"/>
      <c r="BT543" s="29"/>
      <c r="BU543" s="29"/>
      <c r="BV543" s="29"/>
      <c r="BW543" s="29"/>
      <c r="BX543" s="29"/>
      <c r="BY543" s="29"/>
      <c r="BZ543" s="29"/>
      <c r="CA543" s="29"/>
      <c r="CB543" s="29"/>
      <c r="CC543" s="29"/>
      <c r="CD543" s="29"/>
      <c r="CE543" s="29"/>
      <c r="CF543" s="29"/>
      <c r="CG543" s="29"/>
      <c r="CH543" s="29"/>
      <c r="CI543" s="29"/>
      <c r="CJ543" s="29"/>
      <c r="CK543" s="29"/>
      <c r="CL543" s="29"/>
      <c r="CM543" s="29"/>
      <c r="CN543" s="29"/>
      <c r="CO543" s="29"/>
      <c r="CP543" s="29"/>
      <c r="CQ543" s="29"/>
      <c r="CR543" s="29"/>
      <c r="CS543" s="29"/>
      <c r="CT543" s="29"/>
      <c r="CU543" s="29"/>
      <c r="CV543" s="29"/>
      <c r="CW543" s="29"/>
      <c r="CX543" s="29"/>
      <c r="CY543" s="29"/>
      <c r="CZ543" s="29"/>
      <c r="DA543" s="29"/>
    </row>
    <row r="544" spans="6:105">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c r="AD544" s="29"/>
      <c r="AE544" s="29"/>
      <c r="AF544" s="29"/>
      <c r="AG544" s="29"/>
      <c r="AH544" s="29"/>
      <c r="AI544" s="29"/>
      <c r="AJ544" s="29"/>
      <c r="AK544" s="29"/>
      <c r="AL544" s="29"/>
      <c r="AM544" s="29"/>
      <c r="AN544" s="29"/>
      <c r="AO544" s="29"/>
      <c r="AP544" s="29"/>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BN544" s="29"/>
      <c r="BO544" s="29"/>
      <c r="BP544" s="29"/>
      <c r="BQ544" s="29"/>
      <c r="BR544" s="29"/>
      <c r="BS544" s="29"/>
      <c r="BT544" s="29"/>
      <c r="BU544" s="29"/>
      <c r="BV544" s="29"/>
      <c r="BW544" s="29"/>
      <c r="BX544" s="29"/>
      <c r="BY544" s="29"/>
      <c r="BZ544" s="29"/>
      <c r="CA544" s="29"/>
      <c r="CB544" s="29"/>
      <c r="CC544" s="29"/>
      <c r="CD544" s="29"/>
      <c r="CE544" s="29"/>
      <c r="CF544" s="29"/>
      <c r="CG544" s="29"/>
      <c r="CH544" s="29"/>
      <c r="CI544" s="29"/>
      <c r="CJ544" s="29"/>
      <c r="CK544" s="29"/>
      <c r="CL544" s="29"/>
      <c r="CM544" s="29"/>
      <c r="CN544" s="29"/>
      <c r="CO544" s="29"/>
      <c r="CP544" s="29"/>
      <c r="CQ544" s="29"/>
      <c r="CR544" s="29"/>
      <c r="CS544" s="29"/>
      <c r="CT544" s="29"/>
      <c r="CU544" s="29"/>
      <c r="CV544" s="29"/>
      <c r="CW544" s="29"/>
      <c r="CX544" s="29"/>
      <c r="CY544" s="29"/>
      <c r="CZ544" s="29"/>
      <c r="DA544" s="29"/>
    </row>
    <row r="545" spans="6:105">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c r="AD545" s="29"/>
      <c r="AE545" s="29"/>
      <c r="AF545" s="29"/>
      <c r="AG545" s="29"/>
      <c r="AH545" s="29"/>
      <c r="AI545" s="29"/>
      <c r="AJ545" s="29"/>
      <c r="AK545" s="29"/>
      <c r="AL545" s="29"/>
      <c r="AM545" s="29"/>
      <c r="AN545" s="29"/>
      <c r="AO545" s="29"/>
      <c r="AP545" s="29"/>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BN545" s="29"/>
      <c r="BO545" s="29"/>
      <c r="BP545" s="29"/>
      <c r="BQ545" s="29"/>
      <c r="BR545" s="29"/>
      <c r="BS545" s="29"/>
      <c r="BT545" s="29"/>
      <c r="BU545" s="29"/>
      <c r="BV545" s="29"/>
      <c r="BW545" s="29"/>
      <c r="BX545" s="29"/>
      <c r="BY545" s="29"/>
      <c r="BZ545" s="29"/>
      <c r="CA545" s="29"/>
      <c r="CB545" s="29"/>
      <c r="CC545" s="29"/>
      <c r="CD545" s="29"/>
      <c r="CE545" s="29"/>
      <c r="CF545" s="29"/>
      <c r="CG545" s="29"/>
      <c r="CH545" s="29"/>
      <c r="CI545" s="29"/>
      <c r="CJ545" s="29"/>
      <c r="CK545" s="29"/>
      <c r="CL545" s="29"/>
      <c r="CM545" s="29"/>
      <c r="CN545" s="29"/>
      <c r="CO545" s="29"/>
      <c r="CP545" s="29"/>
      <c r="CQ545" s="29"/>
      <c r="CR545" s="29"/>
      <c r="CS545" s="29"/>
      <c r="CT545" s="29"/>
      <c r="CU545" s="29"/>
      <c r="CV545" s="29"/>
      <c r="CW545" s="29"/>
      <c r="CX545" s="29"/>
      <c r="CY545" s="29"/>
      <c r="CZ545" s="29"/>
      <c r="DA545" s="29"/>
    </row>
    <row r="546" spans="6:105">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c r="AD546" s="29"/>
      <c r="AE546" s="29"/>
      <c r="AF546" s="29"/>
      <c r="AG546" s="29"/>
      <c r="AH546" s="29"/>
      <c r="AI546" s="29"/>
      <c r="AJ546" s="29"/>
      <c r="AK546" s="29"/>
      <c r="AL546" s="29"/>
      <c r="AM546" s="29"/>
      <c r="AN546" s="29"/>
      <c r="AO546" s="29"/>
      <c r="AP546" s="29"/>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BN546" s="29"/>
      <c r="BO546" s="29"/>
      <c r="BP546" s="29"/>
      <c r="BQ546" s="29"/>
      <c r="BR546" s="29"/>
      <c r="BS546" s="29"/>
      <c r="BT546" s="29"/>
      <c r="BU546" s="29"/>
      <c r="BV546" s="29"/>
      <c r="BW546" s="29"/>
      <c r="BX546" s="29"/>
      <c r="BY546" s="29"/>
      <c r="BZ546" s="29"/>
      <c r="CA546" s="29"/>
      <c r="CB546" s="29"/>
      <c r="CC546" s="29"/>
      <c r="CD546" s="29"/>
      <c r="CE546" s="29"/>
      <c r="CF546" s="29"/>
      <c r="CG546" s="29"/>
      <c r="CH546" s="29"/>
      <c r="CI546" s="29"/>
      <c r="CJ546" s="29"/>
      <c r="CK546" s="29"/>
      <c r="CL546" s="29"/>
      <c r="CM546" s="29"/>
      <c r="CN546" s="29"/>
      <c r="CO546" s="29"/>
      <c r="CP546" s="29"/>
      <c r="CQ546" s="29"/>
      <c r="CR546" s="29"/>
      <c r="CS546" s="29"/>
      <c r="CT546" s="29"/>
      <c r="CU546" s="29"/>
      <c r="CV546" s="29"/>
      <c r="CW546" s="29"/>
      <c r="CX546" s="29"/>
      <c r="CY546" s="29"/>
      <c r="CZ546" s="29"/>
      <c r="DA546" s="29"/>
    </row>
    <row r="547" spans="6:105">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c r="AD547" s="29"/>
      <c r="AE547" s="29"/>
      <c r="AF547" s="29"/>
      <c r="AG547" s="29"/>
      <c r="AH547" s="29"/>
      <c r="AI547" s="29"/>
      <c r="AJ547" s="29"/>
      <c r="AK547" s="29"/>
      <c r="AL547" s="29"/>
      <c r="AM547" s="29"/>
      <c r="AN547" s="29"/>
      <c r="AO547" s="29"/>
      <c r="AP547" s="29"/>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BN547" s="29"/>
      <c r="BO547" s="29"/>
      <c r="BP547" s="29"/>
      <c r="BQ547" s="29"/>
      <c r="BR547" s="29"/>
      <c r="BS547" s="29"/>
      <c r="BT547" s="29"/>
      <c r="BU547" s="29"/>
      <c r="BV547" s="29"/>
      <c r="BW547" s="29"/>
      <c r="BX547" s="29"/>
      <c r="BY547" s="29"/>
      <c r="BZ547" s="29"/>
      <c r="CA547" s="29"/>
      <c r="CB547" s="29"/>
      <c r="CC547" s="29"/>
      <c r="CD547" s="29"/>
      <c r="CE547" s="29"/>
      <c r="CF547" s="29"/>
      <c r="CG547" s="29"/>
      <c r="CH547" s="29"/>
      <c r="CI547" s="29"/>
      <c r="CJ547" s="29"/>
      <c r="CK547" s="29"/>
      <c r="CL547" s="29"/>
      <c r="CM547" s="29"/>
      <c r="CN547" s="29"/>
      <c r="CO547" s="29"/>
      <c r="CP547" s="29"/>
      <c r="CQ547" s="29"/>
      <c r="CR547" s="29"/>
      <c r="CS547" s="29"/>
      <c r="CT547" s="29"/>
      <c r="CU547" s="29"/>
      <c r="CV547" s="29"/>
      <c r="CW547" s="29"/>
      <c r="CX547" s="29"/>
      <c r="CY547" s="29"/>
      <c r="CZ547" s="29"/>
      <c r="DA547" s="29"/>
    </row>
    <row r="548" spans="6:105">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c r="AD548" s="29"/>
      <c r="AE548" s="29"/>
      <c r="AF548" s="29"/>
      <c r="AG548" s="29"/>
      <c r="AH548" s="29"/>
      <c r="AI548" s="29"/>
      <c r="AJ548" s="29"/>
      <c r="AK548" s="29"/>
      <c r="AL548" s="29"/>
      <c r="AM548" s="29"/>
      <c r="AN548" s="29"/>
      <c r="AO548" s="29"/>
      <c r="AP548" s="29"/>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BN548" s="29"/>
      <c r="BO548" s="29"/>
      <c r="BP548" s="29"/>
      <c r="BQ548" s="29"/>
      <c r="BR548" s="29"/>
      <c r="BS548" s="29"/>
      <c r="BT548" s="29"/>
      <c r="BU548" s="29"/>
      <c r="BV548" s="29"/>
      <c r="BW548" s="29"/>
      <c r="BX548" s="29"/>
      <c r="BY548" s="29"/>
      <c r="BZ548" s="29"/>
      <c r="CA548" s="29"/>
      <c r="CB548" s="29"/>
      <c r="CC548" s="29"/>
      <c r="CD548" s="29"/>
      <c r="CE548" s="29"/>
      <c r="CF548" s="29"/>
      <c r="CG548" s="29"/>
      <c r="CH548" s="29"/>
      <c r="CI548" s="29"/>
      <c r="CJ548" s="29"/>
      <c r="CK548" s="29"/>
      <c r="CL548" s="29"/>
      <c r="CM548" s="29"/>
      <c r="CN548" s="29"/>
      <c r="CO548" s="29"/>
      <c r="CP548" s="29"/>
      <c r="CQ548" s="29"/>
      <c r="CR548" s="29"/>
      <c r="CS548" s="29"/>
      <c r="CT548" s="29"/>
      <c r="CU548" s="29"/>
      <c r="CV548" s="29"/>
      <c r="CW548" s="29"/>
      <c r="CX548" s="29"/>
      <c r="CY548" s="29"/>
      <c r="CZ548" s="29"/>
      <c r="DA548" s="29"/>
    </row>
    <row r="549" spans="6:105">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c r="AD549" s="29"/>
      <c r="AE549" s="29"/>
      <c r="AF549" s="29"/>
      <c r="AG549" s="29"/>
      <c r="AH549" s="29"/>
      <c r="AI549" s="29"/>
      <c r="AJ549" s="29"/>
      <c r="AK549" s="29"/>
      <c r="AL549" s="29"/>
      <c r="AM549" s="29"/>
      <c r="AN549" s="29"/>
      <c r="AO549" s="29"/>
      <c r="AP549" s="29"/>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BN549" s="29"/>
      <c r="BO549" s="29"/>
      <c r="BP549" s="29"/>
      <c r="BQ549" s="29"/>
      <c r="BR549" s="29"/>
      <c r="BS549" s="29"/>
      <c r="BT549" s="29"/>
      <c r="BU549" s="29"/>
      <c r="BV549" s="29"/>
      <c r="BW549" s="29"/>
      <c r="BX549" s="29"/>
      <c r="BY549" s="29"/>
      <c r="BZ549" s="29"/>
      <c r="CA549" s="29"/>
      <c r="CB549" s="29"/>
      <c r="CC549" s="29"/>
      <c r="CD549" s="29"/>
      <c r="CE549" s="29"/>
      <c r="CF549" s="29"/>
      <c r="CG549" s="29"/>
      <c r="CH549" s="29"/>
      <c r="CI549" s="29"/>
      <c r="CJ549" s="29"/>
      <c r="CK549" s="29"/>
      <c r="CL549" s="29"/>
      <c r="CM549" s="29"/>
      <c r="CN549" s="29"/>
      <c r="CO549" s="29"/>
      <c r="CP549" s="29"/>
      <c r="CQ549" s="29"/>
      <c r="CR549" s="29"/>
      <c r="CS549" s="29"/>
      <c r="CT549" s="29"/>
      <c r="CU549" s="29"/>
      <c r="CV549" s="29"/>
      <c r="CW549" s="29"/>
      <c r="CX549" s="29"/>
      <c r="CY549" s="29"/>
      <c r="CZ549" s="29"/>
      <c r="DA549" s="29"/>
    </row>
    <row r="550" spans="6:105">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c r="AD550" s="29"/>
      <c r="AE550" s="29"/>
      <c r="AF550" s="29"/>
      <c r="AG550" s="29"/>
      <c r="AH550" s="29"/>
      <c r="AI550" s="29"/>
      <c r="AJ550" s="29"/>
      <c r="AK550" s="29"/>
      <c r="AL550" s="29"/>
      <c r="AM550" s="29"/>
      <c r="AN550" s="29"/>
      <c r="AO550" s="29"/>
      <c r="AP550" s="29"/>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BN550" s="29"/>
      <c r="BO550" s="29"/>
      <c r="BP550" s="29"/>
      <c r="BQ550" s="29"/>
      <c r="BR550" s="29"/>
      <c r="BS550" s="29"/>
      <c r="BT550" s="29"/>
      <c r="BU550" s="29"/>
      <c r="BV550" s="29"/>
      <c r="BW550" s="29"/>
      <c r="BX550" s="29"/>
      <c r="BY550" s="29"/>
      <c r="BZ550" s="29"/>
      <c r="CA550" s="29"/>
      <c r="CB550" s="29"/>
      <c r="CC550" s="29"/>
      <c r="CD550" s="29"/>
      <c r="CE550" s="29"/>
      <c r="CF550" s="29"/>
      <c r="CG550" s="29"/>
      <c r="CH550" s="29"/>
      <c r="CI550" s="29"/>
      <c r="CJ550" s="29"/>
      <c r="CK550" s="29"/>
      <c r="CL550" s="29"/>
      <c r="CM550" s="29"/>
      <c r="CN550" s="29"/>
      <c r="CO550" s="29"/>
      <c r="CP550" s="29"/>
      <c r="CQ550" s="29"/>
      <c r="CR550" s="29"/>
      <c r="CS550" s="29"/>
      <c r="CT550" s="29"/>
      <c r="CU550" s="29"/>
      <c r="CV550" s="29"/>
      <c r="CW550" s="29"/>
      <c r="CX550" s="29"/>
      <c r="CY550" s="29"/>
      <c r="CZ550" s="29"/>
      <c r="DA550" s="29"/>
    </row>
    <row r="551" spans="6:105">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c r="AD551" s="29"/>
      <c r="AE551" s="29"/>
      <c r="AF551" s="29"/>
      <c r="AG551" s="29"/>
      <c r="AH551" s="29"/>
      <c r="AI551" s="29"/>
      <c r="AJ551" s="29"/>
      <c r="AK551" s="29"/>
      <c r="AL551" s="29"/>
      <c r="AM551" s="29"/>
      <c r="AN551" s="29"/>
      <c r="AO551" s="29"/>
      <c r="AP551" s="29"/>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BN551" s="29"/>
      <c r="BO551" s="29"/>
      <c r="BP551" s="29"/>
      <c r="BQ551" s="29"/>
      <c r="BR551" s="29"/>
      <c r="BS551" s="29"/>
      <c r="BT551" s="29"/>
      <c r="BU551" s="29"/>
      <c r="BV551" s="29"/>
      <c r="BW551" s="29"/>
      <c r="BX551" s="29"/>
      <c r="BY551" s="29"/>
      <c r="BZ551" s="29"/>
      <c r="CA551" s="29"/>
      <c r="CB551" s="29"/>
      <c r="CC551" s="29"/>
      <c r="CD551" s="29"/>
      <c r="CE551" s="29"/>
      <c r="CF551" s="29"/>
      <c r="CG551" s="29"/>
      <c r="CH551" s="29"/>
      <c r="CI551" s="29"/>
      <c r="CJ551" s="29"/>
      <c r="CK551" s="29"/>
      <c r="CL551" s="29"/>
      <c r="CM551" s="29"/>
      <c r="CN551" s="29"/>
      <c r="CO551" s="29"/>
      <c r="CP551" s="29"/>
      <c r="CQ551" s="29"/>
      <c r="CR551" s="29"/>
      <c r="CS551" s="29"/>
      <c r="CT551" s="29"/>
      <c r="CU551" s="29"/>
      <c r="CV551" s="29"/>
      <c r="CW551" s="29"/>
      <c r="CX551" s="29"/>
      <c r="CY551" s="29"/>
      <c r="CZ551" s="29"/>
      <c r="DA551" s="29"/>
    </row>
    <row r="552" spans="6:105">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c r="AD552" s="29"/>
      <c r="AE552" s="29"/>
      <c r="AF552" s="29"/>
      <c r="AG552" s="29"/>
      <c r="AH552" s="29"/>
      <c r="AI552" s="29"/>
      <c r="AJ552" s="29"/>
      <c r="AK552" s="29"/>
      <c r="AL552" s="29"/>
      <c r="AM552" s="29"/>
      <c r="AN552" s="29"/>
      <c r="AO552" s="29"/>
      <c r="AP552" s="29"/>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BN552" s="29"/>
      <c r="BO552" s="29"/>
      <c r="BP552" s="29"/>
      <c r="BQ552" s="29"/>
      <c r="BR552" s="29"/>
      <c r="BS552" s="29"/>
      <c r="BT552" s="29"/>
      <c r="BU552" s="29"/>
      <c r="BV552" s="29"/>
      <c r="BW552" s="29"/>
      <c r="BX552" s="29"/>
      <c r="BY552" s="29"/>
      <c r="BZ552" s="29"/>
      <c r="CA552" s="29"/>
      <c r="CB552" s="29"/>
      <c r="CC552" s="29"/>
      <c r="CD552" s="29"/>
      <c r="CE552" s="29"/>
      <c r="CF552" s="29"/>
      <c r="CG552" s="29"/>
      <c r="CH552" s="29"/>
      <c r="CI552" s="29"/>
      <c r="CJ552" s="29"/>
      <c r="CK552" s="29"/>
      <c r="CL552" s="29"/>
      <c r="CM552" s="29"/>
      <c r="CN552" s="29"/>
      <c r="CO552" s="29"/>
      <c r="CP552" s="29"/>
      <c r="CQ552" s="29"/>
      <c r="CR552" s="29"/>
      <c r="CS552" s="29"/>
      <c r="CT552" s="29"/>
      <c r="CU552" s="29"/>
      <c r="CV552" s="29"/>
      <c r="CW552" s="29"/>
      <c r="CX552" s="29"/>
      <c r="CY552" s="29"/>
      <c r="CZ552" s="29"/>
      <c r="DA552" s="29"/>
    </row>
    <row r="553" spans="6:105">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29"/>
      <c r="AK553" s="29"/>
      <c r="AL553" s="29"/>
      <c r="AM553" s="29"/>
      <c r="AN553" s="29"/>
      <c r="AO553" s="29"/>
      <c r="AP553" s="29"/>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BN553" s="29"/>
      <c r="BO553" s="29"/>
      <c r="BP553" s="29"/>
      <c r="BQ553" s="29"/>
      <c r="BR553" s="29"/>
      <c r="BS553" s="29"/>
      <c r="BT553" s="29"/>
      <c r="BU553" s="29"/>
      <c r="BV553" s="29"/>
      <c r="BW553" s="29"/>
      <c r="BX553" s="29"/>
      <c r="BY553" s="29"/>
      <c r="BZ553" s="29"/>
      <c r="CA553" s="29"/>
      <c r="CB553" s="29"/>
      <c r="CC553" s="29"/>
      <c r="CD553" s="29"/>
      <c r="CE553" s="29"/>
      <c r="CF553" s="29"/>
      <c r="CG553" s="29"/>
      <c r="CH553" s="29"/>
      <c r="CI553" s="29"/>
      <c r="CJ553" s="29"/>
      <c r="CK553" s="29"/>
      <c r="CL553" s="29"/>
      <c r="CM553" s="29"/>
      <c r="CN553" s="29"/>
      <c r="CO553" s="29"/>
      <c r="CP553" s="29"/>
      <c r="CQ553" s="29"/>
      <c r="CR553" s="29"/>
      <c r="CS553" s="29"/>
      <c r="CT553" s="29"/>
      <c r="CU553" s="29"/>
      <c r="CV553" s="29"/>
      <c r="CW553" s="29"/>
      <c r="CX553" s="29"/>
      <c r="CY553" s="29"/>
      <c r="CZ553" s="29"/>
      <c r="DA553" s="29"/>
    </row>
    <row r="554" spans="6:105">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c r="AD554" s="29"/>
      <c r="AE554" s="29"/>
      <c r="AF554" s="29"/>
      <c r="AG554" s="29"/>
      <c r="AH554" s="29"/>
      <c r="AI554" s="29"/>
      <c r="AJ554" s="29"/>
      <c r="AK554" s="29"/>
      <c r="AL554" s="29"/>
      <c r="AM554" s="29"/>
      <c r="AN554" s="29"/>
      <c r="AO554" s="29"/>
      <c r="AP554" s="29"/>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BN554" s="29"/>
      <c r="BO554" s="29"/>
      <c r="BP554" s="29"/>
      <c r="BQ554" s="29"/>
      <c r="BR554" s="29"/>
      <c r="BS554" s="29"/>
      <c r="BT554" s="29"/>
      <c r="BU554" s="29"/>
      <c r="BV554" s="29"/>
      <c r="BW554" s="29"/>
      <c r="BX554" s="29"/>
      <c r="BY554" s="29"/>
      <c r="BZ554" s="29"/>
      <c r="CA554" s="29"/>
      <c r="CB554" s="29"/>
      <c r="CC554" s="29"/>
      <c r="CD554" s="29"/>
      <c r="CE554" s="29"/>
      <c r="CF554" s="29"/>
      <c r="CG554" s="29"/>
      <c r="CH554" s="29"/>
      <c r="CI554" s="29"/>
      <c r="CJ554" s="29"/>
      <c r="CK554" s="29"/>
      <c r="CL554" s="29"/>
      <c r="CM554" s="29"/>
      <c r="CN554" s="29"/>
      <c r="CO554" s="29"/>
      <c r="CP554" s="29"/>
      <c r="CQ554" s="29"/>
      <c r="CR554" s="29"/>
      <c r="CS554" s="29"/>
      <c r="CT554" s="29"/>
      <c r="CU554" s="29"/>
      <c r="CV554" s="29"/>
      <c r="CW554" s="29"/>
      <c r="CX554" s="29"/>
      <c r="CY554" s="29"/>
      <c r="CZ554" s="29"/>
      <c r="DA554" s="29"/>
    </row>
    <row r="555" spans="6:105">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c r="AD555" s="29"/>
      <c r="AE555" s="29"/>
      <c r="AF555" s="29"/>
      <c r="AG555" s="29"/>
      <c r="AH555" s="29"/>
      <c r="AI555" s="29"/>
      <c r="AJ555" s="29"/>
      <c r="AK555" s="29"/>
      <c r="AL555" s="29"/>
      <c r="AM555" s="29"/>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row>
    <row r="556" spans="6:105">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AN556" s="29"/>
      <c r="AO556" s="29"/>
      <c r="AP556" s="29"/>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BN556" s="29"/>
      <c r="BO556" s="29"/>
      <c r="BP556" s="29"/>
      <c r="BQ556" s="29"/>
      <c r="BR556" s="29"/>
      <c r="BS556" s="29"/>
      <c r="BT556" s="29"/>
      <c r="BU556" s="29"/>
      <c r="BV556" s="29"/>
      <c r="BW556" s="29"/>
      <c r="BX556" s="29"/>
      <c r="BY556" s="29"/>
      <c r="BZ556" s="29"/>
      <c r="CA556" s="29"/>
      <c r="CB556" s="29"/>
      <c r="CC556" s="29"/>
      <c r="CD556" s="29"/>
      <c r="CE556" s="29"/>
      <c r="CF556" s="29"/>
      <c r="CG556" s="29"/>
      <c r="CH556" s="29"/>
      <c r="CI556" s="29"/>
      <c r="CJ556" s="29"/>
      <c r="CK556" s="29"/>
      <c r="CL556" s="29"/>
      <c r="CM556" s="29"/>
      <c r="CN556" s="29"/>
      <c r="CO556" s="29"/>
      <c r="CP556" s="29"/>
      <c r="CQ556" s="29"/>
      <c r="CR556" s="29"/>
      <c r="CS556" s="29"/>
      <c r="CT556" s="29"/>
      <c r="CU556" s="29"/>
      <c r="CV556" s="29"/>
      <c r="CW556" s="29"/>
      <c r="CX556" s="29"/>
      <c r="CY556" s="29"/>
      <c r="CZ556" s="29"/>
      <c r="DA556" s="29"/>
    </row>
    <row r="557" spans="6:105">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c r="AD557" s="29"/>
      <c r="AE557" s="29"/>
      <c r="AF557" s="29"/>
      <c r="AG557" s="29"/>
      <c r="AH557" s="29"/>
      <c r="AI557" s="29"/>
      <c r="AJ557" s="29"/>
      <c r="AK557" s="29"/>
      <c r="AL557" s="29"/>
      <c r="AM557" s="29"/>
      <c r="AN557" s="29"/>
      <c r="AO557" s="29"/>
      <c r="AP557" s="29"/>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BN557" s="29"/>
      <c r="BO557" s="29"/>
      <c r="BP557" s="29"/>
      <c r="BQ557" s="29"/>
      <c r="BR557" s="29"/>
      <c r="BS557" s="29"/>
      <c r="BT557" s="29"/>
      <c r="BU557" s="29"/>
      <c r="BV557" s="29"/>
      <c r="BW557" s="29"/>
      <c r="BX557" s="29"/>
      <c r="BY557" s="29"/>
      <c r="BZ557" s="29"/>
      <c r="CA557" s="29"/>
      <c r="CB557" s="29"/>
      <c r="CC557" s="29"/>
      <c r="CD557" s="29"/>
      <c r="CE557" s="29"/>
      <c r="CF557" s="29"/>
      <c r="CG557" s="29"/>
      <c r="CH557" s="29"/>
      <c r="CI557" s="29"/>
      <c r="CJ557" s="29"/>
      <c r="CK557" s="29"/>
      <c r="CL557" s="29"/>
      <c r="CM557" s="29"/>
      <c r="CN557" s="29"/>
      <c r="CO557" s="29"/>
      <c r="CP557" s="29"/>
      <c r="CQ557" s="29"/>
      <c r="CR557" s="29"/>
      <c r="CS557" s="29"/>
      <c r="CT557" s="29"/>
      <c r="CU557" s="29"/>
      <c r="CV557" s="29"/>
      <c r="CW557" s="29"/>
      <c r="CX557" s="29"/>
      <c r="CY557" s="29"/>
      <c r="CZ557" s="29"/>
      <c r="DA557" s="29"/>
    </row>
    <row r="558" spans="6:105">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c r="AD558" s="29"/>
      <c r="AE558" s="29"/>
      <c r="AF558" s="29"/>
      <c r="AG558" s="29"/>
      <c r="AH558" s="29"/>
      <c r="AI558" s="29"/>
      <c r="AJ558" s="29"/>
      <c r="AK558" s="29"/>
      <c r="AL558" s="29"/>
      <c r="AM558" s="29"/>
      <c r="AN558" s="29"/>
      <c r="AO558" s="29"/>
      <c r="AP558" s="29"/>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BN558" s="29"/>
      <c r="BO558" s="29"/>
      <c r="BP558" s="29"/>
      <c r="BQ558" s="29"/>
      <c r="BR558" s="29"/>
      <c r="BS558" s="29"/>
      <c r="BT558" s="29"/>
      <c r="BU558" s="29"/>
      <c r="BV558" s="29"/>
      <c r="BW558" s="29"/>
      <c r="BX558" s="29"/>
      <c r="BY558" s="29"/>
      <c r="BZ558" s="29"/>
      <c r="CA558" s="29"/>
      <c r="CB558" s="29"/>
      <c r="CC558" s="29"/>
      <c r="CD558" s="29"/>
      <c r="CE558" s="29"/>
      <c r="CF558" s="29"/>
      <c r="CG558" s="29"/>
      <c r="CH558" s="29"/>
      <c r="CI558" s="29"/>
      <c r="CJ558" s="29"/>
      <c r="CK558" s="29"/>
      <c r="CL558" s="29"/>
      <c r="CM558" s="29"/>
      <c r="CN558" s="29"/>
      <c r="CO558" s="29"/>
      <c r="CP558" s="29"/>
      <c r="CQ558" s="29"/>
      <c r="CR558" s="29"/>
      <c r="CS558" s="29"/>
      <c r="CT558" s="29"/>
      <c r="CU558" s="29"/>
      <c r="CV558" s="29"/>
      <c r="CW558" s="29"/>
      <c r="CX558" s="29"/>
      <c r="CY558" s="29"/>
      <c r="CZ558" s="29"/>
      <c r="DA558" s="29"/>
    </row>
    <row r="559" spans="6:105">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c r="AD559" s="29"/>
      <c r="AE559" s="29"/>
      <c r="AF559" s="29"/>
      <c r="AG559" s="29"/>
      <c r="AH559" s="29"/>
      <c r="AI559" s="29"/>
      <c r="AJ559" s="29"/>
      <c r="AK559" s="29"/>
      <c r="AL559" s="29"/>
      <c r="AM559" s="29"/>
      <c r="AN559" s="29"/>
      <c r="AO559" s="29"/>
      <c r="AP559" s="29"/>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BN559" s="29"/>
      <c r="BO559" s="29"/>
      <c r="BP559" s="29"/>
      <c r="BQ559" s="29"/>
      <c r="BR559" s="29"/>
      <c r="BS559" s="29"/>
      <c r="BT559" s="29"/>
      <c r="BU559" s="29"/>
      <c r="BV559" s="29"/>
      <c r="BW559" s="29"/>
      <c r="BX559" s="29"/>
      <c r="BY559" s="29"/>
      <c r="BZ559" s="29"/>
      <c r="CA559" s="29"/>
      <c r="CB559" s="29"/>
      <c r="CC559" s="29"/>
      <c r="CD559" s="29"/>
      <c r="CE559" s="29"/>
      <c r="CF559" s="29"/>
      <c r="CG559" s="29"/>
      <c r="CH559" s="29"/>
      <c r="CI559" s="29"/>
      <c r="CJ559" s="29"/>
      <c r="CK559" s="29"/>
      <c r="CL559" s="29"/>
      <c r="CM559" s="29"/>
      <c r="CN559" s="29"/>
      <c r="CO559" s="29"/>
      <c r="CP559" s="29"/>
      <c r="CQ559" s="29"/>
      <c r="CR559" s="29"/>
      <c r="CS559" s="29"/>
      <c r="CT559" s="29"/>
      <c r="CU559" s="29"/>
      <c r="CV559" s="29"/>
      <c r="CW559" s="29"/>
      <c r="CX559" s="29"/>
      <c r="CY559" s="29"/>
      <c r="CZ559" s="29"/>
      <c r="DA559" s="29"/>
    </row>
    <row r="560" spans="6:105">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c r="AD560" s="29"/>
      <c r="AE560" s="29"/>
      <c r="AF560" s="29"/>
      <c r="AG560" s="29"/>
      <c r="AH560" s="29"/>
      <c r="AI560" s="29"/>
      <c r="AJ560" s="29"/>
      <c r="AK560" s="29"/>
      <c r="AL560" s="29"/>
      <c r="AM560" s="29"/>
      <c r="AN560" s="29"/>
      <c r="AO560" s="29"/>
      <c r="AP560" s="29"/>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BN560" s="29"/>
      <c r="BO560" s="29"/>
      <c r="BP560" s="29"/>
      <c r="BQ560" s="29"/>
      <c r="BR560" s="29"/>
      <c r="BS560" s="29"/>
      <c r="BT560" s="29"/>
      <c r="BU560" s="29"/>
      <c r="BV560" s="29"/>
      <c r="BW560" s="29"/>
      <c r="BX560" s="29"/>
      <c r="BY560" s="29"/>
      <c r="BZ560" s="29"/>
      <c r="CA560" s="29"/>
      <c r="CB560" s="29"/>
      <c r="CC560" s="29"/>
      <c r="CD560" s="29"/>
      <c r="CE560" s="29"/>
      <c r="CF560" s="29"/>
      <c r="CG560" s="29"/>
      <c r="CH560" s="29"/>
      <c r="CI560" s="29"/>
      <c r="CJ560" s="29"/>
      <c r="CK560" s="29"/>
      <c r="CL560" s="29"/>
      <c r="CM560" s="29"/>
      <c r="CN560" s="29"/>
      <c r="CO560" s="29"/>
      <c r="CP560" s="29"/>
      <c r="CQ560" s="29"/>
      <c r="CR560" s="29"/>
      <c r="CS560" s="29"/>
      <c r="CT560" s="29"/>
      <c r="CU560" s="29"/>
      <c r="CV560" s="29"/>
      <c r="CW560" s="29"/>
      <c r="CX560" s="29"/>
      <c r="CY560" s="29"/>
      <c r="CZ560" s="29"/>
      <c r="DA560" s="29"/>
    </row>
    <row r="561" spans="6:105">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c r="AD561" s="29"/>
      <c r="AE561" s="29"/>
      <c r="AF561" s="29"/>
      <c r="AG561" s="29"/>
      <c r="AH561" s="29"/>
      <c r="AI561" s="29"/>
      <c r="AJ561" s="29"/>
      <c r="AK561" s="29"/>
      <c r="AL561" s="29"/>
      <c r="AM561" s="29"/>
      <c r="AN561" s="29"/>
      <c r="AO561" s="29"/>
      <c r="AP561" s="29"/>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BN561" s="29"/>
      <c r="BO561" s="29"/>
      <c r="BP561" s="29"/>
      <c r="BQ561" s="29"/>
      <c r="BR561" s="29"/>
      <c r="BS561" s="29"/>
      <c r="BT561" s="29"/>
      <c r="BU561" s="29"/>
      <c r="BV561" s="29"/>
      <c r="BW561" s="29"/>
      <c r="BX561" s="29"/>
      <c r="BY561" s="29"/>
      <c r="BZ561" s="29"/>
      <c r="CA561" s="29"/>
      <c r="CB561" s="29"/>
      <c r="CC561" s="29"/>
      <c r="CD561" s="29"/>
      <c r="CE561" s="29"/>
      <c r="CF561" s="29"/>
      <c r="CG561" s="29"/>
      <c r="CH561" s="29"/>
      <c r="CI561" s="29"/>
      <c r="CJ561" s="29"/>
      <c r="CK561" s="29"/>
      <c r="CL561" s="29"/>
      <c r="CM561" s="29"/>
      <c r="CN561" s="29"/>
      <c r="CO561" s="29"/>
      <c r="CP561" s="29"/>
      <c r="CQ561" s="29"/>
      <c r="CR561" s="29"/>
      <c r="CS561" s="29"/>
      <c r="CT561" s="29"/>
      <c r="CU561" s="29"/>
      <c r="CV561" s="29"/>
      <c r="CW561" s="29"/>
      <c r="CX561" s="29"/>
      <c r="CY561" s="29"/>
      <c r="CZ561" s="29"/>
      <c r="DA561" s="29"/>
    </row>
    <row r="562" spans="6:105">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c r="AD562" s="29"/>
      <c r="AE562" s="29"/>
      <c r="AF562" s="29"/>
      <c r="AG562" s="29"/>
      <c r="AH562" s="29"/>
      <c r="AI562" s="29"/>
      <c r="AJ562" s="29"/>
      <c r="AK562" s="29"/>
      <c r="AL562" s="29"/>
      <c r="AM562" s="29"/>
      <c r="AN562" s="29"/>
      <c r="AO562" s="29"/>
      <c r="AP562" s="29"/>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BN562" s="29"/>
      <c r="BO562" s="29"/>
      <c r="BP562" s="29"/>
      <c r="BQ562" s="29"/>
      <c r="BR562" s="29"/>
      <c r="BS562" s="29"/>
      <c r="BT562" s="29"/>
      <c r="BU562" s="29"/>
      <c r="BV562" s="29"/>
      <c r="BW562" s="29"/>
      <c r="BX562" s="29"/>
      <c r="BY562" s="29"/>
      <c r="BZ562" s="29"/>
      <c r="CA562" s="29"/>
      <c r="CB562" s="29"/>
      <c r="CC562" s="29"/>
      <c r="CD562" s="29"/>
      <c r="CE562" s="29"/>
      <c r="CF562" s="29"/>
      <c r="CG562" s="29"/>
      <c r="CH562" s="29"/>
      <c r="CI562" s="29"/>
      <c r="CJ562" s="29"/>
      <c r="CK562" s="29"/>
      <c r="CL562" s="29"/>
      <c r="CM562" s="29"/>
      <c r="CN562" s="29"/>
      <c r="CO562" s="29"/>
      <c r="CP562" s="29"/>
      <c r="CQ562" s="29"/>
      <c r="CR562" s="29"/>
      <c r="CS562" s="29"/>
      <c r="CT562" s="29"/>
      <c r="CU562" s="29"/>
      <c r="CV562" s="29"/>
      <c r="CW562" s="29"/>
      <c r="CX562" s="29"/>
      <c r="CY562" s="29"/>
      <c r="CZ562" s="29"/>
      <c r="DA562" s="29"/>
    </row>
    <row r="563" spans="6:105">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c r="CA563" s="29"/>
      <c r="CB563" s="29"/>
      <c r="CC563" s="29"/>
      <c r="CD563" s="29"/>
      <c r="CE563" s="29"/>
      <c r="CF563" s="29"/>
      <c r="CG563" s="29"/>
      <c r="CH563" s="29"/>
      <c r="CI563" s="29"/>
      <c r="CJ563" s="29"/>
      <c r="CK563" s="29"/>
      <c r="CL563" s="29"/>
      <c r="CM563" s="29"/>
      <c r="CN563" s="29"/>
      <c r="CO563" s="29"/>
      <c r="CP563" s="29"/>
      <c r="CQ563" s="29"/>
      <c r="CR563" s="29"/>
      <c r="CS563" s="29"/>
      <c r="CT563" s="29"/>
      <c r="CU563" s="29"/>
      <c r="CV563" s="29"/>
      <c r="CW563" s="29"/>
      <c r="CX563" s="29"/>
      <c r="CY563" s="29"/>
      <c r="CZ563" s="29"/>
      <c r="DA563" s="29"/>
    </row>
    <row r="564" spans="6:105">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c r="AD564" s="29"/>
      <c r="AE564" s="29"/>
      <c r="AF564" s="29"/>
      <c r="AG564" s="29"/>
      <c r="AH564" s="29"/>
      <c r="AI564" s="29"/>
      <c r="AJ564" s="29"/>
      <c r="AK564" s="29"/>
      <c r="AL564" s="29"/>
      <c r="AM564" s="29"/>
      <c r="AN564" s="29"/>
      <c r="AO564" s="29"/>
      <c r="AP564" s="29"/>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BN564" s="29"/>
      <c r="BO564" s="29"/>
      <c r="BP564" s="29"/>
      <c r="BQ564" s="29"/>
      <c r="BR564" s="29"/>
      <c r="BS564" s="29"/>
      <c r="BT564" s="29"/>
      <c r="BU564" s="29"/>
      <c r="BV564" s="29"/>
      <c r="BW564" s="29"/>
      <c r="BX564" s="29"/>
      <c r="BY564" s="29"/>
      <c r="BZ564" s="29"/>
      <c r="CA564" s="29"/>
      <c r="CB564" s="29"/>
      <c r="CC564" s="29"/>
      <c r="CD564" s="29"/>
      <c r="CE564" s="29"/>
      <c r="CF564" s="29"/>
      <c r="CG564" s="29"/>
      <c r="CH564" s="29"/>
      <c r="CI564" s="29"/>
      <c r="CJ564" s="29"/>
      <c r="CK564" s="29"/>
      <c r="CL564" s="29"/>
      <c r="CM564" s="29"/>
      <c r="CN564" s="29"/>
      <c r="CO564" s="29"/>
      <c r="CP564" s="29"/>
      <c r="CQ564" s="29"/>
      <c r="CR564" s="29"/>
      <c r="CS564" s="29"/>
      <c r="CT564" s="29"/>
      <c r="CU564" s="29"/>
      <c r="CV564" s="29"/>
      <c r="CW564" s="29"/>
      <c r="CX564" s="29"/>
      <c r="CY564" s="29"/>
      <c r="CZ564" s="29"/>
      <c r="DA564" s="29"/>
    </row>
    <row r="565" spans="6:105">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c r="AD565" s="29"/>
      <c r="AE565" s="29"/>
      <c r="AF565" s="29"/>
      <c r="AG565" s="29"/>
      <c r="AH565" s="29"/>
      <c r="AI565" s="29"/>
      <c r="AJ565" s="29"/>
      <c r="AK565" s="29"/>
      <c r="AL565" s="29"/>
      <c r="AM565" s="29"/>
      <c r="AN565" s="29"/>
      <c r="AO565" s="29"/>
      <c r="AP565" s="29"/>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BN565" s="29"/>
      <c r="BO565" s="29"/>
      <c r="BP565" s="29"/>
      <c r="BQ565" s="29"/>
      <c r="BR565" s="29"/>
      <c r="BS565" s="29"/>
      <c r="BT565" s="29"/>
      <c r="BU565" s="29"/>
      <c r="BV565" s="29"/>
      <c r="BW565" s="29"/>
      <c r="BX565" s="29"/>
      <c r="BY565" s="29"/>
      <c r="BZ565" s="29"/>
      <c r="CA565" s="29"/>
      <c r="CB565" s="29"/>
      <c r="CC565" s="29"/>
      <c r="CD565" s="29"/>
      <c r="CE565" s="29"/>
      <c r="CF565" s="29"/>
      <c r="CG565" s="29"/>
      <c r="CH565" s="29"/>
      <c r="CI565" s="29"/>
      <c r="CJ565" s="29"/>
      <c r="CK565" s="29"/>
      <c r="CL565" s="29"/>
      <c r="CM565" s="29"/>
      <c r="CN565" s="29"/>
      <c r="CO565" s="29"/>
      <c r="CP565" s="29"/>
      <c r="CQ565" s="29"/>
      <c r="CR565" s="29"/>
      <c r="CS565" s="29"/>
      <c r="CT565" s="29"/>
      <c r="CU565" s="29"/>
      <c r="CV565" s="29"/>
      <c r="CW565" s="29"/>
      <c r="CX565" s="29"/>
      <c r="CY565" s="29"/>
      <c r="CZ565" s="29"/>
      <c r="DA565" s="29"/>
    </row>
    <row r="566" spans="6:105">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c r="AD566" s="29"/>
      <c r="AE566" s="29"/>
      <c r="AF566" s="29"/>
      <c r="AG566" s="29"/>
      <c r="AH566" s="29"/>
      <c r="AI566" s="29"/>
      <c r="AJ566" s="29"/>
      <c r="AK566" s="29"/>
      <c r="AL566" s="29"/>
      <c r="AM566" s="29"/>
      <c r="AN566" s="29"/>
      <c r="AO566" s="29"/>
      <c r="AP566" s="29"/>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BN566" s="29"/>
      <c r="BO566" s="29"/>
      <c r="BP566" s="29"/>
      <c r="BQ566" s="29"/>
      <c r="BR566" s="29"/>
      <c r="BS566" s="29"/>
      <c r="BT566" s="29"/>
      <c r="BU566" s="29"/>
      <c r="BV566" s="29"/>
      <c r="BW566" s="29"/>
      <c r="BX566" s="29"/>
      <c r="BY566" s="29"/>
      <c r="BZ566" s="29"/>
      <c r="CA566" s="29"/>
      <c r="CB566" s="29"/>
      <c r="CC566" s="29"/>
      <c r="CD566" s="29"/>
      <c r="CE566" s="29"/>
      <c r="CF566" s="29"/>
      <c r="CG566" s="29"/>
      <c r="CH566" s="29"/>
      <c r="CI566" s="29"/>
      <c r="CJ566" s="29"/>
      <c r="CK566" s="29"/>
      <c r="CL566" s="29"/>
      <c r="CM566" s="29"/>
      <c r="CN566" s="29"/>
      <c r="CO566" s="29"/>
      <c r="CP566" s="29"/>
      <c r="CQ566" s="29"/>
      <c r="CR566" s="29"/>
      <c r="CS566" s="29"/>
      <c r="CT566" s="29"/>
      <c r="CU566" s="29"/>
      <c r="CV566" s="29"/>
      <c r="CW566" s="29"/>
      <c r="CX566" s="29"/>
      <c r="CY566" s="29"/>
      <c r="CZ566" s="29"/>
      <c r="DA566" s="29"/>
    </row>
    <row r="567" spans="6:105">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c r="AD567" s="29"/>
      <c r="AE567" s="29"/>
      <c r="AF567" s="29"/>
      <c r="AG567" s="29"/>
      <c r="AH567" s="29"/>
      <c r="AI567" s="29"/>
      <c r="AJ567" s="29"/>
      <c r="AK567" s="29"/>
      <c r="AL567" s="29"/>
      <c r="AM567" s="29"/>
      <c r="AN567" s="29"/>
      <c r="AO567" s="29"/>
      <c r="AP567" s="29"/>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BN567" s="29"/>
      <c r="BO567" s="29"/>
      <c r="BP567" s="29"/>
      <c r="BQ567" s="29"/>
      <c r="BR567" s="29"/>
      <c r="BS567" s="29"/>
      <c r="BT567" s="29"/>
      <c r="BU567" s="29"/>
      <c r="BV567" s="29"/>
      <c r="BW567" s="29"/>
      <c r="BX567" s="29"/>
      <c r="BY567" s="29"/>
      <c r="BZ567" s="29"/>
      <c r="CA567" s="29"/>
      <c r="CB567" s="29"/>
      <c r="CC567" s="29"/>
      <c r="CD567" s="29"/>
      <c r="CE567" s="29"/>
      <c r="CF567" s="29"/>
      <c r="CG567" s="29"/>
      <c r="CH567" s="29"/>
      <c r="CI567" s="29"/>
      <c r="CJ567" s="29"/>
      <c r="CK567" s="29"/>
      <c r="CL567" s="29"/>
      <c r="CM567" s="29"/>
      <c r="CN567" s="29"/>
      <c r="CO567" s="29"/>
      <c r="CP567" s="29"/>
      <c r="CQ567" s="29"/>
      <c r="CR567" s="29"/>
      <c r="CS567" s="29"/>
      <c r="CT567" s="29"/>
      <c r="CU567" s="29"/>
      <c r="CV567" s="29"/>
      <c r="CW567" s="29"/>
      <c r="CX567" s="29"/>
      <c r="CY567" s="29"/>
      <c r="CZ567" s="29"/>
      <c r="DA567" s="29"/>
    </row>
    <row r="568" spans="6:105">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c r="AD568" s="29"/>
      <c r="AE568" s="29"/>
      <c r="AF568" s="29"/>
      <c r="AG568" s="29"/>
      <c r="AH568" s="29"/>
      <c r="AI568" s="29"/>
      <c r="AJ568" s="29"/>
      <c r="AK568" s="29"/>
      <c r="AL568" s="29"/>
      <c r="AM568" s="29"/>
      <c r="AN568" s="29"/>
      <c r="AO568" s="29"/>
      <c r="AP568" s="29"/>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BN568" s="29"/>
      <c r="BO568" s="29"/>
      <c r="BP568" s="29"/>
      <c r="BQ568" s="29"/>
      <c r="BR568" s="29"/>
      <c r="BS568" s="29"/>
      <c r="BT568" s="29"/>
      <c r="BU568" s="29"/>
      <c r="BV568" s="29"/>
      <c r="BW568" s="29"/>
      <c r="BX568" s="29"/>
      <c r="BY568" s="29"/>
      <c r="BZ568" s="29"/>
      <c r="CA568" s="29"/>
      <c r="CB568" s="29"/>
      <c r="CC568" s="29"/>
      <c r="CD568" s="29"/>
      <c r="CE568" s="29"/>
      <c r="CF568" s="29"/>
      <c r="CG568" s="29"/>
      <c r="CH568" s="29"/>
      <c r="CI568" s="29"/>
      <c r="CJ568" s="29"/>
      <c r="CK568" s="29"/>
      <c r="CL568" s="29"/>
      <c r="CM568" s="29"/>
      <c r="CN568" s="29"/>
      <c r="CO568" s="29"/>
      <c r="CP568" s="29"/>
      <c r="CQ568" s="29"/>
      <c r="CR568" s="29"/>
      <c r="CS568" s="29"/>
      <c r="CT568" s="29"/>
      <c r="CU568" s="29"/>
      <c r="CV568" s="29"/>
      <c r="CW568" s="29"/>
      <c r="CX568" s="29"/>
      <c r="CY568" s="29"/>
      <c r="CZ568" s="29"/>
      <c r="DA568" s="29"/>
    </row>
    <row r="569" spans="6:105">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c r="AD569" s="29"/>
      <c r="AE569" s="29"/>
      <c r="AF569" s="29"/>
      <c r="AG569" s="29"/>
      <c r="AH569" s="29"/>
      <c r="AI569" s="29"/>
      <c r="AJ569" s="29"/>
      <c r="AK569" s="29"/>
      <c r="AL569" s="29"/>
      <c r="AM569" s="29"/>
      <c r="AN569" s="29"/>
      <c r="AO569" s="29"/>
      <c r="AP569" s="29"/>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BN569" s="29"/>
      <c r="BO569" s="29"/>
      <c r="BP569" s="29"/>
      <c r="BQ569" s="29"/>
      <c r="BR569" s="29"/>
      <c r="BS569" s="29"/>
      <c r="BT569" s="29"/>
      <c r="BU569" s="29"/>
      <c r="BV569" s="29"/>
      <c r="BW569" s="29"/>
      <c r="BX569" s="29"/>
      <c r="BY569" s="29"/>
      <c r="BZ569" s="29"/>
      <c r="CA569" s="29"/>
      <c r="CB569" s="29"/>
      <c r="CC569" s="29"/>
      <c r="CD569" s="29"/>
      <c r="CE569" s="29"/>
      <c r="CF569" s="29"/>
      <c r="CG569" s="29"/>
      <c r="CH569" s="29"/>
      <c r="CI569" s="29"/>
      <c r="CJ569" s="29"/>
      <c r="CK569" s="29"/>
      <c r="CL569" s="29"/>
      <c r="CM569" s="29"/>
      <c r="CN569" s="29"/>
      <c r="CO569" s="29"/>
      <c r="CP569" s="29"/>
      <c r="CQ569" s="29"/>
      <c r="CR569" s="29"/>
      <c r="CS569" s="29"/>
      <c r="CT569" s="29"/>
      <c r="CU569" s="29"/>
      <c r="CV569" s="29"/>
      <c r="CW569" s="29"/>
      <c r="CX569" s="29"/>
      <c r="CY569" s="29"/>
      <c r="CZ569" s="29"/>
      <c r="DA569" s="29"/>
    </row>
    <row r="570" spans="6:105">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c r="AD570" s="29"/>
      <c r="AE570" s="29"/>
      <c r="AF570" s="29"/>
      <c r="AG570" s="29"/>
      <c r="AH570" s="29"/>
      <c r="AI570" s="29"/>
      <c r="AJ570" s="29"/>
      <c r="AK570" s="29"/>
      <c r="AL570" s="29"/>
      <c r="AM570" s="29"/>
      <c r="AN570" s="29"/>
      <c r="AO570" s="29"/>
      <c r="AP570" s="29"/>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BN570" s="29"/>
      <c r="BO570" s="29"/>
      <c r="BP570" s="29"/>
      <c r="BQ570" s="29"/>
      <c r="BR570" s="29"/>
      <c r="BS570" s="29"/>
      <c r="BT570" s="29"/>
      <c r="BU570" s="29"/>
      <c r="BV570" s="29"/>
      <c r="BW570" s="29"/>
      <c r="BX570" s="29"/>
      <c r="BY570" s="29"/>
      <c r="BZ570" s="29"/>
      <c r="CA570" s="29"/>
      <c r="CB570" s="29"/>
      <c r="CC570" s="29"/>
      <c r="CD570" s="29"/>
      <c r="CE570" s="29"/>
      <c r="CF570" s="29"/>
      <c r="CG570" s="29"/>
      <c r="CH570" s="29"/>
      <c r="CI570" s="29"/>
      <c r="CJ570" s="29"/>
      <c r="CK570" s="29"/>
      <c r="CL570" s="29"/>
      <c r="CM570" s="29"/>
      <c r="CN570" s="29"/>
      <c r="CO570" s="29"/>
      <c r="CP570" s="29"/>
      <c r="CQ570" s="29"/>
      <c r="CR570" s="29"/>
      <c r="CS570" s="29"/>
      <c r="CT570" s="29"/>
      <c r="CU570" s="29"/>
      <c r="CV570" s="29"/>
      <c r="CW570" s="29"/>
      <c r="CX570" s="29"/>
      <c r="CY570" s="29"/>
      <c r="CZ570" s="29"/>
      <c r="DA570" s="29"/>
    </row>
    <row r="571" spans="6:105">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c r="AD571" s="29"/>
      <c r="AE571" s="29"/>
      <c r="AF571" s="29"/>
      <c r="AG571" s="29"/>
      <c r="AH571" s="29"/>
      <c r="AI571" s="29"/>
      <c r="AJ571" s="29"/>
      <c r="AK571" s="29"/>
      <c r="AL571" s="29"/>
      <c r="AM571" s="29"/>
      <c r="AN571" s="29"/>
      <c r="AO571" s="29"/>
      <c r="AP571" s="29"/>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BN571" s="29"/>
      <c r="BO571" s="29"/>
      <c r="BP571" s="29"/>
      <c r="BQ571" s="29"/>
      <c r="BR571" s="29"/>
      <c r="BS571" s="29"/>
      <c r="BT571" s="29"/>
      <c r="BU571" s="29"/>
      <c r="BV571" s="29"/>
      <c r="BW571" s="29"/>
      <c r="BX571" s="29"/>
      <c r="BY571" s="29"/>
      <c r="BZ571" s="29"/>
      <c r="CA571" s="29"/>
      <c r="CB571" s="29"/>
      <c r="CC571" s="29"/>
      <c r="CD571" s="29"/>
      <c r="CE571" s="29"/>
      <c r="CF571" s="29"/>
      <c r="CG571" s="29"/>
      <c r="CH571" s="29"/>
      <c r="CI571" s="29"/>
      <c r="CJ571" s="29"/>
      <c r="CK571" s="29"/>
      <c r="CL571" s="29"/>
      <c r="CM571" s="29"/>
      <c r="CN571" s="29"/>
      <c r="CO571" s="29"/>
      <c r="CP571" s="29"/>
      <c r="CQ571" s="29"/>
      <c r="CR571" s="29"/>
      <c r="CS571" s="29"/>
      <c r="CT571" s="29"/>
      <c r="CU571" s="29"/>
      <c r="CV571" s="29"/>
      <c r="CW571" s="29"/>
      <c r="CX571" s="29"/>
      <c r="CY571" s="29"/>
      <c r="CZ571" s="29"/>
      <c r="DA571" s="29"/>
    </row>
    <row r="572" spans="6:105">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c r="AD572" s="29"/>
      <c r="AE572" s="29"/>
      <c r="AF572" s="29"/>
      <c r="AG572" s="29"/>
      <c r="AH572" s="29"/>
      <c r="AI572" s="29"/>
      <c r="AJ572" s="29"/>
      <c r="AK572" s="29"/>
      <c r="AL572" s="29"/>
      <c r="AM572" s="29"/>
      <c r="AN572" s="29"/>
      <c r="AO572" s="29"/>
      <c r="AP572" s="29"/>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BN572" s="29"/>
      <c r="BO572" s="29"/>
      <c r="BP572" s="29"/>
      <c r="BQ572" s="29"/>
      <c r="BR572" s="29"/>
      <c r="BS572" s="29"/>
      <c r="BT572" s="29"/>
      <c r="BU572" s="29"/>
      <c r="BV572" s="29"/>
      <c r="BW572" s="29"/>
      <c r="BX572" s="29"/>
      <c r="BY572" s="29"/>
      <c r="BZ572" s="29"/>
      <c r="CA572" s="29"/>
      <c r="CB572" s="29"/>
      <c r="CC572" s="29"/>
      <c r="CD572" s="29"/>
      <c r="CE572" s="29"/>
      <c r="CF572" s="29"/>
      <c r="CG572" s="29"/>
      <c r="CH572" s="29"/>
      <c r="CI572" s="29"/>
      <c r="CJ572" s="29"/>
      <c r="CK572" s="29"/>
      <c r="CL572" s="29"/>
      <c r="CM572" s="29"/>
      <c r="CN572" s="29"/>
      <c r="CO572" s="29"/>
      <c r="CP572" s="29"/>
      <c r="CQ572" s="29"/>
      <c r="CR572" s="29"/>
      <c r="CS572" s="29"/>
      <c r="CT572" s="29"/>
      <c r="CU572" s="29"/>
      <c r="CV572" s="29"/>
      <c r="CW572" s="29"/>
      <c r="CX572" s="29"/>
      <c r="CY572" s="29"/>
      <c r="CZ572" s="29"/>
      <c r="DA572" s="29"/>
    </row>
    <row r="573" spans="6:105">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29"/>
      <c r="AL573" s="29"/>
      <c r="AM573" s="29"/>
      <c r="AN573" s="29"/>
      <c r="AO573" s="29"/>
      <c r="AP573" s="29"/>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BN573" s="29"/>
      <c r="BO573" s="29"/>
      <c r="BP573" s="29"/>
      <c r="BQ573" s="29"/>
      <c r="BR573" s="29"/>
      <c r="BS573" s="29"/>
      <c r="BT573" s="29"/>
      <c r="BU573" s="29"/>
      <c r="BV573" s="29"/>
      <c r="BW573" s="29"/>
      <c r="BX573" s="29"/>
      <c r="BY573" s="29"/>
      <c r="BZ573" s="29"/>
      <c r="CA573" s="29"/>
      <c r="CB573" s="29"/>
      <c r="CC573" s="29"/>
      <c r="CD573" s="29"/>
      <c r="CE573" s="29"/>
      <c r="CF573" s="29"/>
      <c r="CG573" s="29"/>
      <c r="CH573" s="29"/>
      <c r="CI573" s="29"/>
      <c r="CJ573" s="29"/>
      <c r="CK573" s="29"/>
      <c r="CL573" s="29"/>
      <c r="CM573" s="29"/>
      <c r="CN573" s="29"/>
      <c r="CO573" s="29"/>
      <c r="CP573" s="29"/>
      <c r="CQ573" s="29"/>
      <c r="CR573" s="29"/>
      <c r="CS573" s="29"/>
      <c r="CT573" s="29"/>
      <c r="CU573" s="29"/>
      <c r="CV573" s="29"/>
      <c r="CW573" s="29"/>
      <c r="CX573" s="29"/>
      <c r="CY573" s="29"/>
      <c r="CZ573" s="29"/>
      <c r="DA573" s="29"/>
    </row>
    <row r="574" spans="6:105">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c r="AD574" s="29"/>
      <c r="AE574" s="29"/>
      <c r="AF574" s="29"/>
      <c r="AG574" s="29"/>
      <c r="AH574" s="29"/>
      <c r="AI574" s="29"/>
      <c r="AJ574" s="29"/>
      <c r="AK574" s="29"/>
      <c r="AL574" s="29"/>
      <c r="AM574" s="29"/>
      <c r="AN574" s="29"/>
      <c r="AO574" s="29"/>
      <c r="AP574" s="29"/>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BN574" s="29"/>
      <c r="BO574" s="29"/>
      <c r="BP574" s="29"/>
      <c r="BQ574" s="29"/>
      <c r="BR574" s="29"/>
      <c r="BS574" s="29"/>
      <c r="BT574" s="29"/>
      <c r="BU574" s="29"/>
      <c r="BV574" s="29"/>
      <c r="BW574" s="29"/>
      <c r="BX574" s="29"/>
      <c r="BY574" s="29"/>
      <c r="BZ574" s="29"/>
      <c r="CA574" s="29"/>
      <c r="CB574" s="29"/>
      <c r="CC574" s="29"/>
      <c r="CD574" s="29"/>
      <c r="CE574" s="29"/>
      <c r="CF574" s="29"/>
      <c r="CG574" s="29"/>
      <c r="CH574" s="29"/>
      <c r="CI574" s="29"/>
      <c r="CJ574" s="29"/>
      <c r="CK574" s="29"/>
      <c r="CL574" s="29"/>
      <c r="CM574" s="29"/>
      <c r="CN574" s="29"/>
      <c r="CO574" s="29"/>
      <c r="CP574" s="29"/>
      <c r="CQ574" s="29"/>
      <c r="CR574" s="29"/>
      <c r="CS574" s="29"/>
      <c r="CT574" s="29"/>
      <c r="CU574" s="29"/>
      <c r="CV574" s="29"/>
      <c r="CW574" s="29"/>
      <c r="CX574" s="29"/>
      <c r="CY574" s="29"/>
      <c r="CZ574" s="29"/>
      <c r="DA574" s="29"/>
    </row>
    <row r="575" spans="6:105">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29"/>
      <c r="AK575" s="29"/>
      <c r="AL575" s="29"/>
      <c r="AM575" s="29"/>
      <c r="AN575" s="29"/>
      <c r="AO575" s="29"/>
      <c r="AP575" s="29"/>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BN575" s="29"/>
      <c r="BO575" s="29"/>
      <c r="BP575" s="29"/>
      <c r="BQ575" s="29"/>
      <c r="BR575" s="29"/>
      <c r="BS575" s="29"/>
      <c r="BT575" s="29"/>
      <c r="BU575" s="29"/>
      <c r="BV575" s="29"/>
      <c r="BW575" s="29"/>
      <c r="BX575" s="29"/>
      <c r="BY575" s="29"/>
      <c r="BZ575" s="29"/>
      <c r="CA575" s="29"/>
      <c r="CB575" s="29"/>
      <c r="CC575" s="29"/>
      <c r="CD575" s="29"/>
      <c r="CE575" s="29"/>
      <c r="CF575" s="29"/>
      <c r="CG575" s="29"/>
      <c r="CH575" s="29"/>
      <c r="CI575" s="29"/>
      <c r="CJ575" s="29"/>
      <c r="CK575" s="29"/>
      <c r="CL575" s="29"/>
      <c r="CM575" s="29"/>
      <c r="CN575" s="29"/>
      <c r="CO575" s="29"/>
      <c r="CP575" s="29"/>
      <c r="CQ575" s="29"/>
      <c r="CR575" s="29"/>
      <c r="CS575" s="29"/>
      <c r="CT575" s="29"/>
      <c r="CU575" s="29"/>
      <c r="CV575" s="29"/>
      <c r="CW575" s="29"/>
      <c r="CX575" s="29"/>
      <c r="CY575" s="29"/>
      <c r="CZ575" s="29"/>
      <c r="DA575" s="29"/>
    </row>
    <row r="576" spans="6:105">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c r="AD576" s="29"/>
      <c r="AE576" s="29"/>
      <c r="AF576" s="29"/>
      <c r="AG576" s="29"/>
      <c r="AH576" s="29"/>
      <c r="AI576" s="29"/>
      <c r="AJ576" s="29"/>
      <c r="AK576" s="29"/>
      <c r="AL576" s="29"/>
      <c r="AM576" s="29"/>
      <c r="AN576" s="29"/>
      <c r="AO576" s="29"/>
      <c r="AP576" s="29"/>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BN576" s="29"/>
      <c r="BO576" s="29"/>
      <c r="BP576" s="29"/>
      <c r="BQ576" s="29"/>
      <c r="BR576" s="29"/>
      <c r="BS576" s="29"/>
      <c r="BT576" s="29"/>
      <c r="BU576" s="29"/>
      <c r="BV576" s="29"/>
      <c r="BW576" s="29"/>
      <c r="BX576" s="29"/>
      <c r="BY576" s="29"/>
      <c r="BZ576" s="29"/>
      <c r="CA576" s="29"/>
      <c r="CB576" s="29"/>
      <c r="CC576" s="29"/>
      <c r="CD576" s="29"/>
      <c r="CE576" s="29"/>
      <c r="CF576" s="29"/>
      <c r="CG576" s="29"/>
      <c r="CH576" s="29"/>
      <c r="CI576" s="29"/>
      <c r="CJ576" s="29"/>
      <c r="CK576" s="29"/>
      <c r="CL576" s="29"/>
      <c r="CM576" s="29"/>
      <c r="CN576" s="29"/>
      <c r="CO576" s="29"/>
      <c r="CP576" s="29"/>
      <c r="CQ576" s="29"/>
      <c r="CR576" s="29"/>
      <c r="CS576" s="29"/>
      <c r="CT576" s="29"/>
      <c r="CU576" s="29"/>
      <c r="CV576" s="29"/>
      <c r="CW576" s="29"/>
      <c r="CX576" s="29"/>
      <c r="CY576" s="29"/>
      <c r="CZ576" s="29"/>
      <c r="DA576" s="29"/>
    </row>
    <row r="577" spans="6:105">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c r="AD577" s="29"/>
      <c r="AE577" s="29"/>
      <c r="AF577" s="29"/>
      <c r="AG577" s="29"/>
      <c r="AH577" s="29"/>
      <c r="AI577" s="29"/>
      <c r="AJ577" s="29"/>
      <c r="AK577" s="29"/>
      <c r="AL577" s="29"/>
      <c r="AM577" s="29"/>
      <c r="AN577" s="29"/>
      <c r="AO577" s="29"/>
      <c r="AP577" s="29"/>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BN577" s="29"/>
      <c r="BO577" s="29"/>
      <c r="BP577" s="29"/>
      <c r="BQ577" s="29"/>
      <c r="BR577" s="29"/>
      <c r="BS577" s="29"/>
      <c r="BT577" s="29"/>
      <c r="BU577" s="29"/>
      <c r="BV577" s="29"/>
      <c r="BW577" s="29"/>
      <c r="BX577" s="29"/>
      <c r="BY577" s="29"/>
      <c r="BZ577" s="29"/>
      <c r="CA577" s="29"/>
      <c r="CB577" s="29"/>
      <c r="CC577" s="29"/>
      <c r="CD577" s="29"/>
      <c r="CE577" s="29"/>
      <c r="CF577" s="29"/>
      <c r="CG577" s="29"/>
      <c r="CH577" s="29"/>
      <c r="CI577" s="29"/>
      <c r="CJ577" s="29"/>
      <c r="CK577" s="29"/>
      <c r="CL577" s="29"/>
      <c r="CM577" s="29"/>
      <c r="CN577" s="29"/>
      <c r="CO577" s="29"/>
      <c r="CP577" s="29"/>
      <c r="CQ577" s="29"/>
      <c r="CR577" s="29"/>
      <c r="CS577" s="29"/>
      <c r="CT577" s="29"/>
      <c r="CU577" s="29"/>
      <c r="CV577" s="29"/>
      <c r="CW577" s="29"/>
      <c r="CX577" s="29"/>
      <c r="CY577" s="29"/>
      <c r="CZ577" s="29"/>
      <c r="DA577" s="29"/>
    </row>
    <row r="578" spans="6:105">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c r="AD578" s="29"/>
      <c r="AE578" s="29"/>
      <c r="AF578" s="29"/>
      <c r="AG578" s="29"/>
      <c r="AH578" s="29"/>
      <c r="AI578" s="29"/>
      <c r="AJ578" s="29"/>
      <c r="AK578" s="29"/>
      <c r="AL578" s="29"/>
      <c r="AM578" s="29"/>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row>
    <row r="579" spans="6:105">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9"/>
      <c r="AO579" s="29"/>
      <c r="AP579" s="29"/>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BN579" s="29"/>
      <c r="BO579" s="29"/>
      <c r="BP579" s="29"/>
      <c r="BQ579" s="29"/>
      <c r="BR579" s="29"/>
      <c r="BS579" s="29"/>
      <c r="BT579" s="29"/>
      <c r="BU579" s="29"/>
      <c r="BV579" s="29"/>
      <c r="BW579" s="29"/>
      <c r="BX579" s="29"/>
      <c r="BY579" s="29"/>
      <c r="BZ579" s="29"/>
      <c r="CA579" s="29"/>
      <c r="CB579" s="29"/>
      <c r="CC579" s="29"/>
      <c r="CD579" s="29"/>
      <c r="CE579" s="29"/>
      <c r="CF579" s="29"/>
      <c r="CG579" s="29"/>
      <c r="CH579" s="29"/>
      <c r="CI579" s="29"/>
      <c r="CJ579" s="29"/>
      <c r="CK579" s="29"/>
      <c r="CL579" s="29"/>
      <c r="CM579" s="29"/>
      <c r="CN579" s="29"/>
      <c r="CO579" s="29"/>
      <c r="CP579" s="29"/>
      <c r="CQ579" s="29"/>
      <c r="CR579" s="29"/>
      <c r="CS579" s="29"/>
      <c r="CT579" s="29"/>
      <c r="CU579" s="29"/>
      <c r="CV579" s="29"/>
      <c r="CW579" s="29"/>
      <c r="CX579" s="29"/>
      <c r="CY579" s="29"/>
      <c r="CZ579" s="29"/>
      <c r="DA579" s="29"/>
    </row>
    <row r="580" spans="6:105">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c r="AD580" s="29"/>
      <c r="AE580" s="29"/>
      <c r="AF580" s="29"/>
      <c r="AG580" s="29"/>
      <c r="AH580" s="29"/>
      <c r="AI580" s="29"/>
      <c r="AJ580" s="29"/>
      <c r="AK580" s="29"/>
      <c r="AL580" s="29"/>
      <c r="AM580" s="29"/>
      <c r="AN580" s="29"/>
      <c r="AO580" s="29"/>
      <c r="AP580" s="29"/>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BN580" s="29"/>
      <c r="BO580" s="29"/>
      <c r="BP580" s="29"/>
      <c r="BQ580" s="29"/>
      <c r="BR580" s="29"/>
      <c r="BS580" s="29"/>
      <c r="BT580" s="29"/>
      <c r="BU580" s="29"/>
      <c r="BV580" s="29"/>
      <c r="BW580" s="29"/>
      <c r="BX580" s="29"/>
      <c r="BY580" s="29"/>
      <c r="BZ580" s="29"/>
      <c r="CA580" s="29"/>
      <c r="CB580" s="29"/>
      <c r="CC580" s="29"/>
      <c r="CD580" s="29"/>
      <c r="CE580" s="29"/>
      <c r="CF580" s="29"/>
      <c r="CG580" s="29"/>
      <c r="CH580" s="29"/>
      <c r="CI580" s="29"/>
      <c r="CJ580" s="29"/>
      <c r="CK580" s="29"/>
      <c r="CL580" s="29"/>
      <c r="CM580" s="29"/>
      <c r="CN580" s="29"/>
      <c r="CO580" s="29"/>
      <c r="CP580" s="29"/>
      <c r="CQ580" s="29"/>
      <c r="CR580" s="29"/>
      <c r="CS580" s="29"/>
      <c r="CT580" s="29"/>
      <c r="CU580" s="29"/>
      <c r="CV580" s="29"/>
      <c r="CW580" s="29"/>
      <c r="CX580" s="29"/>
      <c r="CY580" s="29"/>
      <c r="CZ580" s="29"/>
      <c r="DA580" s="29"/>
    </row>
    <row r="581" spans="6:105">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c r="AD581" s="29"/>
      <c r="AE581" s="29"/>
      <c r="AF581" s="29"/>
      <c r="AG581" s="29"/>
      <c r="AH581" s="29"/>
      <c r="AI581" s="29"/>
      <c r="AJ581" s="29"/>
      <c r="AK581" s="29"/>
      <c r="AL581" s="29"/>
      <c r="AM581" s="29"/>
      <c r="AN581" s="29"/>
      <c r="AO581" s="29"/>
      <c r="AP581" s="29"/>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BN581" s="29"/>
      <c r="BO581" s="29"/>
      <c r="BP581" s="29"/>
      <c r="BQ581" s="29"/>
      <c r="BR581" s="29"/>
      <c r="BS581" s="29"/>
      <c r="BT581" s="29"/>
      <c r="BU581" s="29"/>
      <c r="BV581" s="29"/>
      <c r="BW581" s="29"/>
      <c r="BX581" s="29"/>
      <c r="BY581" s="29"/>
      <c r="BZ581" s="29"/>
      <c r="CA581" s="29"/>
      <c r="CB581" s="29"/>
      <c r="CC581" s="29"/>
      <c r="CD581" s="29"/>
      <c r="CE581" s="29"/>
      <c r="CF581" s="29"/>
      <c r="CG581" s="29"/>
      <c r="CH581" s="29"/>
      <c r="CI581" s="29"/>
      <c r="CJ581" s="29"/>
      <c r="CK581" s="29"/>
      <c r="CL581" s="29"/>
      <c r="CM581" s="29"/>
      <c r="CN581" s="29"/>
      <c r="CO581" s="29"/>
      <c r="CP581" s="29"/>
      <c r="CQ581" s="29"/>
      <c r="CR581" s="29"/>
      <c r="CS581" s="29"/>
      <c r="CT581" s="29"/>
      <c r="CU581" s="29"/>
      <c r="CV581" s="29"/>
      <c r="CW581" s="29"/>
      <c r="CX581" s="29"/>
      <c r="CY581" s="29"/>
      <c r="CZ581" s="29"/>
      <c r="DA581" s="29"/>
    </row>
    <row r="582" spans="6:105">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c r="AD582" s="29"/>
      <c r="AE582" s="29"/>
      <c r="AF582" s="29"/>
      <c r="AG582" s="29"/>
      <c r="AH582" s="29"/>
      <c r="AI582" s="29"/>
      <c r="AJ582" s="29"/>
      <c r="AK582" s="29"/>
      <c r="AL582" s="29"/>
      <c r="AM582" s="29"/>
      <c r="AN582" s="29"/>
      <c r="AO582" s="29"/>
      <c r="AP582" s="29"/>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BN582" s="29"/>
      <c r="BO582" s="29"/>
      <c r="BP582" s="29"/>
      <c r="BQ582" s="29"/>
      <c r="BR582" s="29"/>
      <c r="BS582" s="29"/>
      <c r="BT582" s="29"/>
      <c r="BU582" s="29"/>
      <c r="BV582" s="29"/>
      <c r="BW582" s="29"/>
      <c r="BX582" s="29"/>
      <c r="BY582" s="29"/>
      <c r="BZ582" s="29"/>
      <c r="CA582" s="29"/>
      <c r="CB582" s="29"/>
      <c r="CC582" s="29"/>
      <c r="CD582" s="29"/>
      <c r="CE582" s="29"/>
      <c r="CF582" s="29"/>
      <c r="CG582" s="29"/>
      <c r="CH582" s="29"/>
      <c r="CI582" s="29"/>
      <c r="CJ582" s="29"/>
      <c r="CK582" s="29"/>
      <c r="CL582" s="29"/>
      <c r="CM582" s="29"/>
      <c r="CN582" s="29"/>
      <c r="CO582" s="29"/>
      <c r="CP582" s="29"/>
      <c r="CQ582" s="29"/>
      <c r="CR582" s="29"/>
      <c r="CS582" s="29"/>
      <c r="CT582" s="29"/>
      <c r="CU582" s="29"/>
      <c r="CV582" s="29"/>
      <c r="CW582" s="29"/>
      <c r="CX582" s="29"/>
      <c r="CY582" s="29"/>
      <c r="CZ582" s="29"/>
      <c r="DA582" s="29"/>
    </row>
    <row r="583" spans="6:105">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c r="AD583" s="29"/>
      <c r="AE583" s="29"/>
      <c r="AF583" s="29"/>
      <c r="AG583" s="29"/>
      <c r="AH583" s="29"/>
      <c r="AI583" s="29"/>
      <c r="AJ583" s="29"/>
      <c r="AK583" s="29"/>
      <c r="AL583" s="29"/>
      <c r="AM583" s="29"/>
      <c r="AN583" s="29"/>
      <c r="AO583" s="29"/>
      <c r="AP583" s="29"/>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BN583" s="29"/>
      <c r="BO583" s="29"/>
      <c r="BP583" s="29"/>
      <c r="BQ583" s="29"/>
      <c r="BR583" s="29"/>
      <c r="BS583" s="29"/>
      <c r="BT583" s="29"/>
      <c r="BU583" s="29"/>
      <c r="BV583" s="29"/>
      <c r="BW583" s="29"/>
      <c r="BX583" s="29"/>
      <c r="BY583" s="29"/>
      <c r="BZ583" s="29"/>
      <c r="CA583" s="29"/>
      <c r="CB583" s="29"/>
      <c r="CC583" s="29"/>
      <c r="CD583" s="29"/>
      <c r="CE583" s="29"/>
      <c r="CF583" s="29"/>
      <c r="CG583" s="29"/>
      <c r="CH583" s="29"/>
      <c r="CI583" s="29"/>
      <c r="CJ583" s="29"/>
      <c r="CK583" s="29"/>
      <c r="CL583" s="29"/>
      <c r="CM583" s="29"/>
      <c r="CN583" s="29"/>
      <c r="CO583" s="29"/>
      <c r="CP583" s="29"/>
      <c r="CQ583" s="29"/>
      <c r="CR583" s="29"/>
      <c r="CS583" s="29"/>
      <c r="CT583" s="29"/>
      <c r="CU583" s="29"/>
      <c r="CV583" s="29"/>
      <c r="CW583" s="29"/>
      <c r="CX583" s="29"/>
      <c r="CY583" s="29"/>
      <c r="CZ583" s="29"/>
      <c r="DA583" s="29"/>
    </row>
    <row r="584" spans="6:105">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c r="AD584" s="29"/>
      <c r="AE584" s="29"/>
      <c r="AF584" s="29"/>
      <c r="AG584" s="29"/>
      <c r="AH584" s="29"/>
      <c r="AI584" s="29"/>
      <c r="AJ584" s="29"/>
      <c r="AK584" s="29"/>
      <c r="AL584" s="29"/>
      <c r="AM584" s="29"/>
      <c r="AN584" s="29"/>
      <c r="AO584" s="29"/>
      <c r="AP584" s="29"/>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BN584" s="29"/>
      <c r="BO584" s="29"/>
      <c r="BP584" s="29"/>
      <c r="BQ584" s="29"/>
      <c r="BR584" s="29"/>
      <c r="BS584" s="29"/>
      <c r="BT584" s="29"/>
      <c r="BU584" s="29"/>
      <c r="BV584" s="29"/>
      <c r="BW584" s="29"/>
      <c r="BX584" s="29"/>
      <c r="BY584" s="29"/>
      <c r="BZ584" s="29"/>
      <c r="CA584" s="29"/>
      <c r="CB584" s="29"/>
      <c r="CC584" s="29"/>
      <c r="CD584" s="29"/>
      <c r="CE584" s="29"/>
      <c r="CF584" s="29"/>
      <c r="CG584" s="29"/>
      <c r="CH584" s="29"/>
      <c r="CI584" s="29"/>
      <c r="CJ584" s="29"/>
      <c r="CK584" s="29"/>
      <c r="CL584" s="29"/>
      <c r="CM584" s="29"/>
      <c r="CN584" s="29"/>
      <c r="CO584" s="29"/>
      <c r="CP584" s="29"/>
      <c r="CQ584" s="29"/>
      <c r="CR584" s="29"/>
      <c r="CS584" s="29"/>
      <c r="CT584" s="29"/>
      <c r="CU584" s="29"/>
      <c r="CV584" s="29"/>
      <c r="CW584" s="29"/>
      <c r="CX584" s="29"/>
      <c r="CY584" s="29"/>
      <c r="CZ584" s="29"/>
      <c r="DA584" s="29"/>
    </row>
    <row r="585" spans="6:105">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c r="AD585" s="29"/>
      <c r="AE585" s="29"/>
      <c r="AF585" s="29"/>
      <c r="AG585" s="29"/>
      <c r="AH585" s="29"/>
      <c r="AI585" s="29"/>
      <c r="AJ585" s="29"/>
      <c r="AK585" s="29"/>
      <c r="AL585" s="29"/>
      <c r="AM585" s="29"/>
      <c r="AN585" s="29"/>
      <c r="AO585" s="29"/>
      <c r="AP585" s="29"/>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BN585" s="29"/>
      <c r="BO585" s="29"/>
      <c r="BP585" s="29"/>
      <c r="BQ585" s="29"/>
      <c r="BR585" s="29"/>
      <c r="BS585" s="29"/>
      <c r="BT585" s="29"/>
      <c r="BU585" s="29"/>
      <c r="BV585" s="29"/>
      <c r="BW585" s="29"/>
      <c r="BX585" s="29"/>
      <c r="BY585" s="29"/>
      <c r="BZ585" s="29"/>
      <c r="CA585" s="29"/>
      <c r="CB585" s="29"/>
      <c r="CC585" s="29"/>
      <c r="CD585" s="29"/>
      <c r="CE585" s="29"/>
      <c r="CF585" s="29"/>
      <c r="CG585" s="29"/>
      <c r="CH585" s="29"/>
      <c r="CI585" s="29"/>
      <c r="CJ585" s="29"/>
      <c r="CK585" s="29"/>
      <c r="CL585" s="29"/>
      <c r="CM585" s="29"/>
      <c r="CN585" s="29"/>
      <c r="CO585" s="29"/>
      <c r="CP585" s="29"/>
      <c r="CQ585" s="29"/>
      <c r="CR585" s="29"/>
      <c r="CS585" s="29"/>
      <c r="CT585" s="29"/>
      <c r="CU585" s="29"/>
      <c r="CV585" s="29"/>
      <c r="CW585" s="29"/>
      <c r="CX585" s="29"/>
      <c r="CY585" s="29"/>
      <c r="CZ585" s="29"/>
      <c r="DA585" s="29"/>
    </row>
    <row r="586" spans="6:105">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c r="AD586" s="29"/>
      <c r="AE586" s="29"/>
      <c r="AF586" s="29"/>
      <c r="AG586" s="29"/>
      <c r="AH586" s="29"/>
      <c r="AI586" s="29"/>
      <c r="AJ586" s="29"/>
      <c r="AK586" s="29"/>
      <c r="AL586" s="29"/>
      <c r="AM586" s="29"/>
      <c r="AN586" s="29"/>
      <c r="AO586" s="29"/>
      <c r="AP586" s="29"/>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BN586" s="29"/>
      <c r="BO586" s="29"/>
      <c r="BP586" s="29"/>
      <c r="BQ586" s="29"/>
      <c r="BR586" s="29"/>
      <c r="BS586" s="29"/>
      <c r="BT586" s="29"/>
      <c r="BU586" s="29"/>
      <c r="BV586" s="29"/>
      <c r="BW586" s="29"/>
      <c r="BX586" s="29"/>
      <c r="BY586" s="29"/>
      <c r="BZ586" s="29"/>
      <c r="CA586" s="29"/>
      <c r="CB586" s="29"/>
      <c r="CC586" s="29"/>
      <c r="CD586" s="29"/>
      <c r="CE586" s="29"/>
      <c r="CF586" s="29"/>
      <c r="CG586" s="29"/>
      <c r="CH586" s="29"/>
      <c r="CI586" s="29"/>
      <c r="CJ586" s="29"/>
      <c r="CK586" s="29"/>
      <c r="CL586" s="29"/>
      <c r="CM586" s="29"/>
      <c r="CN586" s="29"/>
      <c r="CO586" s="29"/>
      <c r="CP586" s="29"/>
      <c r="CQ586" s="29"/>
      <c r="CR586" s="29"/>
      <c r="CS586" s="29"/>
      <c r="CT586" s="29"/>
      <c r="CU586" s="29"/>
      <c r="CV586" s="29"/>
      <c r="CW586" s="29"/>
      <c r="CX586" s="29"/>
      <c r="CY586" s="29"/>
      <c r="CZ586" s="29"/>
      <c r="DA586" s="29"/>
    </row>
    <row r="587" spans="6:105">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c r="AD587" s="29"/>
      <c r="AE587" s="29"/>
      <c r="AF587" s="29"/>
      <c r="AG587" s="29"/>
      <c r="AH587" s="29"/>
      <c r="AI587" s="29"/>
      <c r="AJ587" s="29"/>
      <c r="AK587" s="29"/>
      <c r="AL587" s="29"/>
      <c r="AM587" s="29"/>
      <c r="AN587" s="29"/>
      <c r="AO587" s="29"/>
      <c r="AP587" s="29"/>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BN587" s="29"/>
      <c r="BO587" s="29"/>
      <c r="BP587" s="29"/>
      <c r="BQ587" s="29"/>
      <c r="BR587" s="29"/>
      <c r="BS587" s="29"/>
      <c r="BT587" s="29"/>
      <c r="BU587" s="29"/>
      <c r="BV587" s="29"/>
      <c r="BW587" s="29"/>
      <c r="BX587" s="29"/>
      <c r="BY587" s="29"/>
      <c r="BZ587" s="29"/>
      <c r="CA587" s="29"/>
      <c r="CB587" s="29"/>
      <c r="CC587" s="29"/>
      <c r="CD587" s="29"/>
      <c r="CE587" s="29"/>
      <c r="CF587" s="29"/>
      <c r="CG587" s="29"/>
      <c r="CH587" s="29"/>
      <c r="CI587" s="29"/>
      <c r="CJ587" s="29"/>
      <c r="CK587" s="29"/>
      <c r="CL587" s="29"/>
      <c r="CM587" s="29"/>
      <c r="CN587" s="29"/>
      <c r="CO587" s="29"/>
      <c r="CP587" s="29"/>
      <c r="CQ587" s="29"/>
      <c r="CR587" s="29"/>
      <c r="CS587" s="29"/>
      <c r="CT587" s="29"/>
      <c r="CU587" s="29"/>
      <c r="CV587" s="29"/>
      <c r="CW587" s="29"/>
      <c r="CX587" s="29"/>
      <c r="CY587" s="29"/>
      <c r="CZ587" s="29"/>
      <c r="DA587" s="29"/>
    </row>
    <row r="588" spans="6:105">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c r="AD588" s="29"/>
      <c r="AE588" s="29"/>
      <c r="AF588" s="29"/>
      <c r="AG588" s="29"/>
      <c r="AH588" s="29"/>
      <c r="AI588" s="29"/>
      <c r="AJ588" s="29"/>
      <c r="AK588" s="29"/>
      <c r="AL588" s="29"/>
      <c r="AM588" s="29"/>
      <c r="AN588" s="29"/>
      <c r="AO588" s="29"/>
      <c r="AP588" s="29"/>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BN588" s="29"/>
      <c r="BO588" s="29"/>
      <c r="BP588" s="29"/>
      <c r="BQ588" s="29"/>
      <c r="BR588" s="29"/>
      <c r="BS588" s="29"/>
      <c r="BT588" s="29"/>
      <c r="BU588" s="29"/>
      <c r="BV588" s="29"/>
      <c r="BW588" s="29"/>
      <c r="BX588" s="29"/>
      <c r="BY588" s="29"/>
      <c r="BZ588" s="29"/>
      <c r="CA588" s="29"/>
      <c r="CB588" s="29"/>
      <c r="CC588" s="29"/>
      <c r="CD588" s="29"/>
      <c r="CE588" s="29"/>
      <c r="CF588" s="29"/>
      <c r="CG588" s="29"/>
      <c r="CH588" s="29"/>
      <c r="CI588" s="29"/>
      <c r="CJ588" s="29"/>
      <c r="CK588" s="29"/>
      <c r="CL588" s="29"/>
      <c r="CM588" s="29"/>
      <c r="CN588" s="29"/>
      <c r="CO588" s="29"/>
      <c r="CP588" s="29"/>
      <c r="CQ588" s="29"/>
      <c r="CR588" s="29"/>
      <c r="CS588" s="29"/>
      <c r="CT588" s="29"/>
      <c r="CU588" s="29"/>
      <c r="CV588" s="29"/>
      <c r="CW588" s="29"/>
      <c r="CX588" s="29"/>
      <c r="CY588" s="29"/>
      <c r="CZ588" s="29"/>
      <c r="DA588" s="29"/>
    </row>
    <row r="589" spans="6:105">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c r="AD589" s="29"/>
      <c r="AE589" s="29"/>
      <c r="AF589" s="29"/>
      <c r="AG589" s="29"/>
      <c r="AH589" s="29"/>
      <c r="AI589" s="29"/>
      <c r="AJ589" s="29"/>
      <c r="AK589" s="29"/>
      <c r="AL589" s="29"/>
      <c r="AM589" s="29"/>
      <c r="AN589" s="29"/>
      <c r="AO589" s="29"/>
      <c r="AP589" s="29"/>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BN589" s="29"/>
      <c r="BO589" s="29"/>
      <c r="BP589" s="29"/>
      <c r="BQ589" s="29"/>
      <c r="BR589" s="29"/>
      <c r="BS589" s="29"/>
      <c r="BT589" s="29"/>
      <c r="BU589" s="29"/>
      <c r="BV589" s="29"/>
      <c r="BW589" s="29"/>
      <c r="BX589" s="29"/>
      <c r="BY589" s="29"/>
      <c r="BZ589" s="29"/>
      <c r="CA589" s="29"/>
      <c r="CB589" s="29"/>
      <c r="CC589" s="29"/>
      <c r="CD589" s="29"/>
      <c r="CE589" s="29"/>
      <c r="CF589" s="29"/>
      <c r="CG589" s="29"/>
      <c r="CH589" s="29"/>
      <c r="CI589" s="29"/>
      <c r="CJ589" s="29"/>
      <c r="CK589" s="29"/>
      <c r="CL589" s="29"/>
      <c r="CM589" s="29"/>
      <c r="CN589" s="29"/>
      <c r="CO589" s="29"/>
      <c r="CP589" s="29"/>
      <c r="CQ589" s="29"/>
      <c r="CR589" s="29"/>
      <c r="CS589" s="29"/>
      <c r="CT589" s="29"/>
      <c r="CU589" s="29"/>
      <c r="CV589" s="29"/>
      <c r="CW589" s="29"/>
      <c r="CX589" s="29"/>
      <c r="CY589" s="29"/>
      <c r="CZ589" s="29"/>
      <c r="DA589" s="29"/>
    </row>
    <row r="590" spans="6:105">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29"/>
      <c r="AL590" s="29"/>
      <c r="AM590" s="29"/>
      <c r="AN590" s="29"/>
      <c r="AO590" s="29"/>
      <c r="AP590" s="29"/>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BN590" s="29"/>
      <c r="BO590" s="29"/>
      <c r="BP590" s="29"/>
      <c r="BQ590" s="29"/>
      <c r="BR590" s="29"/>
      <c r="BS590" s="29"/>
      <c r="BT590" s="29"/>
      <c r="BU590" s="29"/>
      <c r="BV590" s="29"/>
      <c r="BW590" s="29"/>
      <c r="BX590" s="29"/>
      <c r="BY590" s="29"/>
      <c r="BZ590" s="29"/>
      <c r="CA590" s="29"/>
      <c r="CB590" s="29"/>
      <c r="CC590" s="29"/>
      <c r="CD590" s="29"/>
      <c r="CE590" s="29"/>
      <c r="CF590" s="29"/>
      <c r="CG590" s="29"/>
      <c r="CH590" s="29"/>
      <c r="CI590" s="29"/>
      <c r="CJ590" s="29"/>
      <c r="CK590" s="29"/>
      <c r="CL590" s="29"/>
      <c r="CM590" s="29"/>
      <c r="CN590" s="29"/>
      <c r="CO590" s="29"/>
      <c r="CP590" s="29"/>
      <c r="CQ590" s="29"/>
      <c r="CR590" s="29"/>
      <c r="CS590" s="29"/>
      <c r="CT590" s="29"/>
      <c r="CU590" s="29"/>
      <c r="CV590" s="29"/>
      <c r="CW590" s="29"/>
      <c r="CX590" s="29"/>
      <c r="CY590" s="29"/>
      <c r="CZ590" s="29"/>
      <c r="DA590" s="29"/>
    </row>
    <row r="591" spans="6:105">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c r="AD591" s="29"/>
      <c r="AE591" s="29"/>
      <c r="AF591" s="29"/>
      <c r="AG591" s="29"/>
      <c r="AH591" s="29"/>
      <c r="AI591" s="29"/>
      <c r="AJ591" s="29"/>
      <c r="AK591" s="29"/>
      <c r="AL591" s="29"/>
      <c r="AM591" s="29"/>
      <c r="AN591" s="29"/>
      <c r="AO591" s="29"/>
      <c r="AP591" s="29"/>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BN591" s="29"/>
      <c r="BO591" s="29"/>
      <c r="BP591" s="29"/>
      <c r="BQ591" s="29"/>
      <c r="BR591" s="29"/>
      <c r="BS591" s="29"/>
      <c r="BT591" s="29"/>
      <c r="BU591" s="29"/>
      <c r="BV591" s="29"/>
      <c r="BW591" s="29"/>
      <c r="BX591" s="29"/>
      <c r="BY591" s="29"/>
      <c r="BZ591" s="29"/>
      <c r="CA591" s="29"/>
      <c r="CB591" s="29"/>
      <c r="CC591" s="29"/>
      <c r="CD591" s="29"/>
      <c r="CE591" s="29"/>
      <c r="CF591" s="29"/>
      <c r="CG591" s="29"/>
      <c r="CH591" s="29"/>
      <c r="CI591" s="29"/>
      <c r="CJ591" s="29"/>
      <c r="CK591" s="29"/>
      <c r="CL591" s="29"/>
      <c r="CM591" s="29"/>
      <c r="CN591" s="29"/>
      <c r="CO591" s="29"/>
      <c r="CP591" s="29"/>
      <c r="CQ591" s="29"/>
      <c r="CR591" s="29"/>
      <c r="CS591" s="29"/>
      <c r="CT591" s="29"/>
      <c r="CU591" s="29"/>
      <c r="CV591" s="29"/>
      <c r="CW591" s="29"/>
      <c r="CX591" s="29"/>
      <c r="CY591" s="29"/>
      <c r="CZ591" s="29"/>
      <c r="DA591" s="29"/>
    </row>
    <row r="592" spans="6:105">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c r="AD592" s="29"/>
      <c r="AE592" s="29"/>
      <c r="AF592" s="29"/>
      <c r="AG592" s="29"/>
      <c r="AH592" s="29"/>
      <c r="AI592" s="29"/>
      <c r="AJ592" s="29"/>
      <c r="AK592" s="29"/>
      <c r="AL592" s="29"/>
      <c r="AM592" s="29"/>
      <c r="AN592" s="29"/>
      <c r="AO592" s="29"/>
      <c r="AP592" s="29"/>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BN592" s="29"/>
      <c r="BO592" s="29"/>
      <c r="BP592" s="29"/>
      <c r="BQ592" s="29"/>
      <c r="BR592" s="29"/>
      <c r="BS592" s="29"/>
      <c r="BT592" s="29"/>
      <c r="BU592" s="29"/>
      <c r="BV592" s="29"/>
      <c r="BW592" s="29"/>
      <c r="BX592" s="29"/>
      <c r="BY592" s="29"/>
      <c r="BZ592" s="29"/>
      <c r="CA592" s="29"/>
      <c r="CB592" s="29"/>
      <c r="CC592" s="29"/>
      <c r="CD592" s="29"/>
      <c r="CE592" s="29"/>
      <c r="CF592" s="29"/>
      <c r="CG592" s="29"/>
      <c r="CH592" s="29"/>
      <c r="CI592" s="29"/>
      <c r="CJ592" s="29"/>
      <c r="CK592" s="29"/>
      <c r="CL592" s="29"/>
      <c r="CM592" s="29"/>
      <c r="CN592" s="29"/>
      <c r="CO592" s="29"/>
      <c r="CP592" s="29"/>
      <c r="CQ592" s="29"/>
      <c r="CR592" s="29"/>
      <c r="CS592" s="29"/>
      <c r="CT592" s="29"/>
      <c r="CU592" s="29"/>
      <c r="CV592" s="29"/>
      <c r="CW592" s="29"/>
      <c r="CX592" s="29"/>
      <c r="CY592" s="29"/>
      <c r="CZ592" s="29"/>
      <c r="DA592" s="29"/>
    </row>
    <row r="593" spans="6:105">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c r="AD593" s="29"/>
      <c r="AE593" s="29"/>
      <c r="AF593" s="29"/>
      <c r="AG593" s="29"/>
      <c r="AH593" s="29"/>
      <c r="AI593" s="29"/>
      <c r="AJ593" s="29"/>
      <c r="AK593" s="29"/>
      <c r="AL593" s="29"/>
      <c r="AM593" s="29"/>
      <c r="AN593" s="29"/>
      <c r="AO593" s="29"/>
      <c r="AP593" s="29"/>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BN593" s="29"/>
      <c r="BO593" s="29"/>
      <c r="BP593" s="29"/>
      <c r="BQ593" s="29"/>
      <c r="BR593" s="29"/>
      <c r="BS593" s="29"/>
      <c r="BT593" s="29"/>
      <c r="BU593" s="29"/>
      <c r="BV593" s="29"/>
      <c r="BW593" s="29"/>
      <c r="BX593" s="29"/>
      <c r="BY593" s="29"/>
      <c r="BZ593" s="29"/>
      <c r="CA593" s="29"/>
      <c r="CB593" s="29"/>
      <c r="CC593" s="29"/>
      <c r="CD593" s="29"/>
      <c r="CE593" s="29"/>
      <c r="CF593" s="29"/>
      <c r="CG593" s="29"/>
      <c r="CH593" s="29"/>
      <c r="CI593" s="29"/>
      <c r="CJ593" s="29"/>
      <c r="CK593" s="29"/>
      <c r="CL593" s="29"/>
      <c r="CM593" s="29"/>
      <c r="CN593" s="29"/>
      <c r="CO593" s="29"/>
      <c r="CP593" s="29"/>
      <c r="CQ593" s="29"/>
      <c r="CR593" s="29"/>
      <c r="CS593" s="29"/>
      <c r="CT593" s="29"/>
      <c r="CU593" s="29"/>
      <c r="CV593" s="29"/>
      <c r="CW593" s="29"/>
      <c r="CX593" s="29"/>
      <c r="CY593" s="29"/>
      <c r="CZ593" s="29"/>
      <c r="DA593" s="29"/>
    </row>
    <row r="594" spans="6:105">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c r="AD594" s="29"/>
      <c r="AE594" s="29"/>
      <c r="AF594" s="29"/>
      <c r="AG594" s="29"/>
      <c r="AH594" s="29"/>
      <c r="AI594" s="29"/>
      <c r="AJ594" s="29"/>
      <c r="AK594" s="29"/>
      <c r="AL594" s="29"/>
      <c r="AM594" s="29"/>
      <c r="AN594" s="29"/>
      <c r="AO594" s="29"/>
      <c r="AP594" s="29"/>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BN594" s="29"/>
      <c r="BO594" s="29"/>
      <c r="BP594" s="29"/>
      <c r="BQ594" s="29"/>
      <c r="BR594" s="29"/>
      <c r="BS594" s="29"/>
      <c r="BT594" s="29"/>
      <c r="BU594" s="29"/>
      <c r="BV594" s="29"/>
      <c r="BW594" s="29"/>
      <c r="BX594" s="29"/>
      <c r="BY594" s="29"/>
      <c r="BZ594" s="29"/>
      <c r="CA594" s="29"/>
      <c r="CB594" s="29"/>
      <c r="CC594" s="29"/>
      <c r="CD594" s="29"/>
      <c r="CE594" s="29"/>
      <c r="CF594" s="29"/>
      <c r="CG594" s="29"/>
      <c r="CH594" s="29"/>
      <c r="CI594" s="29"/>
      <c r="CJ594" s="29"/>
      <c r="CK594" s="29"/>
      <c r="CL594" s="29"/>
      <c r="CM594" s="29"/>
      <c r="CN594" s="29"/>
      <c r="CO594" s="29"/>
      <c r="CP594" s="29"/>
      <c r="CQ594" s="29"/>
      <c r="CR594" s="29"/>
      <c r="CS594" s="29"/>
      <c r="CT594" s="29"/>
      <c r="CU594" s="29"/>
      <c r="CV594" s="29"/>
      <c r="CW594" s="29"/>
      <c r="CX594" s="29"/>
      <c r="CY594" s="29"/>
      <c r="CZ594" s="29"/>
      <c r="DA594" s="29"/>
    </row>
    <row r="595" spans="6:105">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29"/>
      <c r="AL595" s="29"/>
      <c r="AM595" s="29"/>
      <c r="AN595" s="29"/>
      <c r="AO595" s="29"/>
      <c r="AP595" s="29"/>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BN595" s="29"/>
      <c r="BO595" s="29"/>
      <c r="BP595" s="29"/>
      <c r="BQ595" s="29"/>
      <c r="BR595" s="29"/>
      <c r="BS595" s="29"/>
      <c r="BT595" s="29"/>
      <c r="BU595" s="29"/>
      <c r="BV595" s="29"/>
      <c r="BW595" s="29"/>
      <c r="BX595" s="29"/>
      <c r="BY595" s="29"/>
      <c r="BZ595" s="29"/>
      <c r="CA595" s="29"/>
      <c r="CB595" s="29"/>
      <c r="CC595" s="29"/>
      <c r="CD595" s="29"/>
      <c r="CE595" s="29"/>
      <c r="CF595" s="29"/>
      <c r="CG595" s="29"/>
      <c r="CH595" s="29"/>
      <c r="CI595" s="29"/>
      <c r="CJ595" s="29"/>
      <c r="CK595" s="29"/>
      <c r="CL595" s="29"/>
      <c r="CM595" s="29"/>
      <c r="CN595" s="29"/>
      <c r="CO595" s="29"/>
      <c r="CP595" s="29"/>
      <c r="CQ595" s="29"/>
      <c r="CR595" s="29"/>
      <c r="CS595" s="29"/>
      <c r="CT595" s="29"/>
      <c r="CU595" s="29"/>
      <c r="CV595" s="29"/>
      <c r="CW595" s="29"/>
      <c r="CX595" s="29"/>
      <c r="CY595" s="29"/>
      <c r="CZ595" s="29"/>
      <c r="DA595" s="29"/>
    </row>
    <row r="596" spans="6:105">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c r="CA596" s="29"/>
      <c r="CB596" s="29"/>
      <c r="CC596" s="29"/>
      <c r="CD596" s="29"/>
      <c r="CE596" s="29"/>
      <c r="CF596" s="29"/>
      <c r="CG596" s="29"/>
      <c r="CH596" s="29"/>
      <c r="CI596" s="29"/>
      <c r="CJ596" s="29"/>
      <c r="CK596" s="29"/>
      <c r="CL596" s="29"/>
      <c r="CM596" s="29"/>
      <c r="CN596" s="29"/>
      <c r="CO596" s="29"/>
      <c r="CP596" s="29"/>
      <c r="CQ596" s="29"/>
      <c r="CR596" s="29"/>
      <c r="CS596" s="29"/>
      <c r="CT596" s="29"/>
      <c r="CU596" s="29"/>
      <c r="CV596" s="29"/>
      <c r="CW596" s="29"/>
      <c r="CX596" s="29"/>
      <c r="CY596" s="29"/>
      <c r="CZ596" s="29"/>
      <c r="DA596" s="29"/>
    </row>
    <row r="597" spans="6:105">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c r="AD597" s="29"/>
      <c r="AE597" s="29"/>
      <c r="AF597" s="29"/>
      <c r="AG597" s="29"/>
      <c r="AH597" s="29"/>
      <c r="AI597" s="29"/>
      <c r="AJ597" s="29"/>
      <c r="AK597" s="29"/>
      <c r="AL597" s="29"/>
      <c r="AM597" s="29"/>
      <c r="AN597" s="29"/>
      <c r="AO597" s="29"/>
      <c r="AP597" s="29"/>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BN597" s="29"/>
      <c r="BO597" s="29"/>
      <c r="BP597" s="29"/>
      <c r="BQ597" s="29"/>
      <c r="BR597" s="29"/>
      <c r="BS597" s="29"/>
      <c r="BT597" s="29"/>
      <c r="BU597" s="29"/>
      <c r="BV597" s="29"/>
      <c r="BW597" s="29"/>
      <c r="BX597" s="29"/>
      <c r="BY597" s="29"/>
      <c r="BZ597" s="29"/>
      <c r="CA597" s="29"/>
      <c r="CB597" s="29"/>
      <c r="CC597" s="29"/>
      <c r="CD597" s="29"/>
      <c r="CE597" s="29"/>
      <c r="CF597" s="29"/>
      <c r="CG597" s="29"/>
      <c r="CH597" s="29"/>
      <c r="CI597" s="29"/>
      <c r="CJ597" s="29"/>
      <c r="CK597" s="29"/>
      <c r="CL597" s="29"/>
      <c r="CM597" s="29"/>
      <c r="CN597" s="29"/>
      <c r="CO597" s="29"/>
      <c r="CP597" s="29"/>
      <c r="CQ597" s="29"/>
      <c r="CR597" s="29"/>
      <c r="CS597" s="29"/>
      <c r="CT597" s="29"/>
      <c r="CU597" s="29"/>
      <c r="CV597" s="29"/>
      <c r="CW597" s="29"/>
      <c r="CX597" s="29"/>
      <c r="CY597" s="29"/>
      <c r="CZ597" s="29"/>
      <c r="DA597" s="29"/>
    </row>
    <row r="598" spans="6:105">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c r="AD598" s="29"/>
      <c r="AE598" s="29"/>
      <c r="AF598" s="29"/>
      <c r="AG598" s="29"/>
      <c r="AH598" s="29"/>
      <c r="AI598" s="29"/>
      <c r="AJ598" s="29"/>
      <c r="AK598" s="29"/>
      <c r="AL598" s="29"/>
      <c r="AM598" s="29"/>
      <c r="AN598" s="29"/>
      <c r="AO598" s="29"/>
      <c r="AP598" s="29"/>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BN598" s="29"/>
      <c r="BO598" s="29"/>
      <c r="BP598" s="29"/>
      <c r="BQ598" s="29"/>
      <c r="BR598" s="29"/>
      <c r="BS598" s="29"/>
      <c r="BT598" s="29"/>
      <c r="BU598" s="29"/>
      <c r="BV598" s="29"/>
      <c r="BW598" s="29"/>
      <c r="BX598" s="29"/>
      <c r="BY598" s="29"/>
      <c r="BZ598" s="29"/>
      <c r="CA598" s="29"/>
      <c r="CB598" s="29"/>
      <c r="CC598" s="29"/>
      <c r="CD598" s="29"/>
      <c r="CE598" s="29"/>
      <c r="CF598" s="29"/>
      <c r="CG598" s="29"/>
      <c r="CH598" s="29"/>
      <c r="CI598" s="29"/>
      <c r="CJ598" s="29"/>
      <c r="CK598" s="29"/>
      <c r="CL598" s="29"/>
      <c r="CM598" s="29"/>
      <c r="CN598" s="29"/>
      <c r="CO598" s="29"/>
      <c r="CP598" s="29"/>
      <c r="CQ598" s="29"/>
      <c r="CR598" s="29"/>
      <c r="CS598" s="29"/>
      <c r="CT598" s="29"/>
      <c r="CU598" s="29"/>
      <c r="CV598" s="29"/>
      <c r="CW598" s="29"/>
      <c r="CX598" s="29"/>
      <c r="CY598" s="29"/>
      <c r="CZ598" s="29"/>
      <c r="DA598" s="29"/>
    </row>
    <row r="599" spans="6:105">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c r="AD599" s="29"/>
      <c r="AE599" s="29"/>
      <c r="AF599" s="29"/>
      <c r="AG599" s="29"/>
      <c r="AH599" s="29"/>
      <c r="AI599" s="29"/>
      <c r="AJ599" s="29"/>
      <c r="AK599" s="29"/>
      <c r="AL599" s="29"/>
      <c r="AM599" s="29"/>
      <c r="AN599" s="29"/>
      <c r="AO599" s="29"/>
      <c r="AP599" s="29"/>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BN599" s="29"/>
      <c r="BO599" s="29"/>
      <c r="BP599" s="29"/>
      <c r="BQ599" s="29"/>
      <c r="BR599" s="29"/>
      <c r="BS599" s="29"/>
      <c r="BT599" s="29"/>
      <c r="BU599" s="29"/>
      <c r="BV599" s="29"/>
      <c r="BW599" s="29"/>
      <c r="BX599" s="29"/>
      <c r="BY599" s="29"/>
      <c r="BZ599" s="29"/>
      <c r="CA599" s="29"/>
      <c r="CB599" s="29"/>
      <c r="CC599" s="29"/>
      <c r="CD599" s="29"/>
      <c r="CE599" s="29"/>
      <c r="CF599" s="29"/>
      <c r="CG599" s="29"/>
      <c r="CH599" s="29"/>
      <c r="CI599" s="29"/>
      <c r="CJ599" s="29"/>
      <c r="CK599" s="29"/>
      <c r="CL599" s="29"/>
      <c r="CM599" s="29"/>
      <c r="CN599" s="29"/>
      <c r="CO599" s="29"/>
      <c r="CP599" s="29"/>
      <c r="CQ599" s="29"/>
      <c r="CR599" s="29"/>
      <c r="CS599" s="29"/>
      <c r="CT599" s="29"/>
      <c r="CU599" s="29"/>
      <c r="CV599" s="29"/>
      <c r="CW599" s="29"/>
      <c r="CX599" s="29"/>
      <c r="CY599" s="29"/>
      <c r="CZ599" s="29"/>
      <c r="DA599" s="29"/>
    </row>
    <row r="600" spans="6:105">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c r="CA600" s="29"/>
      <c r="CB600" s="29"/>
      <c r="CC600" s="29"/>
      <c r="CD600" s="29"/>
      <c r="CE600" s="29"/>
      <c r="CF600" s="29"/>
      <c r="CG600" s="29"/>
      <c r="CH600" s="29"/>
      <c r="CI600" s="29"/>
      <c r="CJ600" s="29"/>
      <c r="CK600" s="29"/>
      <c r="CL600" s="29"/>
      <c r="CM600" s="29"/>
      <c r="CN600" s="29"/>
      <c r="CO600" s="29"/>
      <c r="CP600" s="29"/>
      <c r="CQ600" s="29"/>
      <c r="CR600" s="29"/>
      <c r="CS600" s="29"/>
      <c r="CT600" s="29"/>
      <c r="CU600" s="29"/>
      <c r="CV600" s="29"/>
      <c r="CW600" s="29"/>
      <c r="CX600" s="29"/>
      <c r="CY600" s="29"/>
      <c r="CZ600" s="29"/>
      <c r="DA600" s="29"/>
    </row>
    <row r="601" spans="6:105">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c r="AD601" s="29"/>
      <c r="AE601" s="29"/>
      <c r="AF601" s="29"/>
      <c r="AG601" s="29"/>
      <c r="AH601" s="29"/>
      <c r="AI601" s="29"/>
      <c r="AJ601" s="29"/>
      <c r="AK601" s="29"/>
      <c r="AL601" s="29"/>
      <c r="AM601" s="29"/>
      <c r="AN601" s="29"/>
      <c r="AO601" s="29"/>
      <c r="AP601" s="29"/>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BN601" s="29"/>
      <c r="BO601" s="29"/>
      <c r="BP601" s="29"/>
      <c r="BQ601" s="29"/>
      <c r="BR601" s="29"/>
      <c r="BS601" s="29"/>
      <c r="BT601" s="29"/>
      <c r="BU601" s="29"/>
      <c r="BV601" s="29"/>
      <c r="BW601" s="29"/>
      <c r="BX601" s="29"/>
      <c r="BY601" s="29"/>
      <c r="BZ601" s="29"/>
      <c r="CA601" s="29"/>
      <c r="CB601" s="29"/>
      <c r="CC601" s="29"/>
      <c r="CD601" s="29"/>
      <c r="CE601" s="29"/>
      <c r="CF601" s="29"/>
      <c r="CG601" s="29"/>
      <c r="CH601" s="29"/>
      <c r="CI601" s="29"/>
      <c r="CJ601" s="29"/>
      <c r="CK601" s="29"/>
      <c r="CL601" s="29"/>
      <c r="CM601" s="29"/>
      <c r="CN601" s="29"/>
      <c r="CO601" s="29"/>
      <c r="CP601" s="29"/>
      <c r="CQ601" s="29"/>
      <c r="CR601" s="29"/>
      <c r="CS601" s="29"/>
      <c r="CT601" s="29"/>
      <c r="CU601" s="29"/>
      <c r="CV601" s="29"/>
      <c r="CW601" s="29"/>
      <c r="CX601" s="29"/>
      <c r="CY601" s="29"/>
      <c r="CZ601" s="29"/>
      <c r="DA601" s="29"/>
    </row>
    <row r="602" spans="6:105">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c r="AD602" s="29"/>
      <c r="AE602" s="29"/>
      <c r="AF602" s="29"/>
      <c r="AG602" s="29"/>
      <c r="AH602" s="29"/>
      <c r="AI602" s="29"/>
      <c r="AJ602" s="29"/>
      <c r="AK602" s="29"/>
      <c r="AL602" s="29"/>
      <c r="AM602" s="29"/>
      <c r="AN602" s="29"/>
      <c r="AO602" s="29"/>
      <c r="AP602" s="29"/>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BN602" s="29"/>
      <c r="BO602" s="29"/>
      <c r="BP602" s="29"/>
      <c r="BQ602" s="29"/>
      <c r="BR602" s="29"/>
      <c r="BS602" s="29"/>
      <c r="BT602" s="29"/>
      <c r="BU602" s="29"/>
      <c r="BV602" s="29"/>
      <c r="BW602" s="29"/>
      <c r="BX602" s="29"/>
      <c r="BY602" s="29"/>
      <c r="BZ602" s="29"/>
      <c r="CA602" s="29"/>
      <c r="CB602" s="29"/>
      <c r="CC602" s="29"/>
      <c r="CD602" s="29"/>
      <c r="CE602" s="29"/>
      <c r="CF602" s="29"/>
      <c r="CG602" s="29"/>
      <c r="CH602" s="29"/>
      <c r="CI602" s="29"/>
      <c r="CJ602" s="29"/>
      <c r="CK602" s="29"/>
      <c r="CL602" s="29"/>
      <c r="CM602" s="29"/>
      <c r="CN602" s="29"/>
      <c r="CO602" s="29"/>
      <c r="CP602" s="29"/>
      <c r="CQ602" s="29"/>
      <c r="CR602" s="29"/>
      <c r="CS602" s="29"/>
      <c r="CT602" s="29"/>
      <c r="CU602" s="29"/>
      <c r="CV602" s="29"/>
      <c r="CW602" s="29"/>
      <c r="CX602" s="29"/>
      <c r="CY602" s="29"/>
      <c r="CZ602" s="29"/>
      <c r="DA602" s="29"/>
    </row>
    <row r="603" spans="6:105">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BN603" s="29"/>
      <c r="BO603" s="29"/>
      <c r="BP603" s="29"/>
      <c r="BQ603" s="29"/>
      <c r="BR603" s="29"/>
      <c r="BS603" s="29"/>
      <c r="BT603" s="29"/>
      <c r="BU603" s="29"/>
      <c r="BV603" s="29"/>
      <c r="BW603" s="29"/>
      <c r="BX603" s="29"/>
      <c r="BY603" s="29"/>
      <c r="BZ603" s="29"/>
      <c r="CA603" s="29"/>
      <c r="CB603" s="29"/>
      <c r="CC603" s="29"/>
      <c r="CD603" s="29"/>
      <c r="CE603" s="29"/>
      <c r="CF603" s="29"/>
      <c r="CG603" s="29"/>
      <c r="CH603" s="29"/>
      <c r="CI603" s="29"/>
      <c r="CJ603" s="29"/>
      <c r="CK603" s="29"/>
      <c r="CL603" s="29"/>
      <c r="CM603" s="29"/>
      <c r="CN603" s="29"/>
      <c r="CO603" s="29"/>
      <c r="CP603" s="29"/>
      <c r="CQ603" s="29"/>
      <c r="CR603" s="29"/>
      <c r="CS603" s="29"/>
      <c r="CT603" s="29"/>
      <c r="CU603" s="29"/>
      <c r="CV603" s="29"/>
      <c r="CW603" s="29"/>
      <c r="CX603" s="29"/>
      <c r="CY603" s="29"/>
      <c r="CZ603" s="29"/>
      <c r="DA603" s="29"/>
    </row>
    <row r="604" spans="6:105">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c r="AD604" s="29"/>
      <c r="AE604" s="29"/>
      <c r="AF604" s="29"/>
      <c r="AG604" s="29"/>
      <c r="AH604" s="29"/>
      <c r="AI604" s="29"/>
      <c r="AJ604" s="29"/>
      <c r="AK604" s="29"/>
      <c r="AL604" s="29"/>
      <c r="AM604" s="29"/>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c r="CA604" s="29"/>
      <c r="CB604" s="29"/>
      <c r="CC604" s="29"/>
      <c r="CD604" s="29"/>
      <c r="CE604" s="29"/>
      <c r="CF604" s="29"/>
      <c r="CG604" s="29"/>
      <c r="CH604" s="29"/>
      <c r="CI604" s="29"/>
      <c r="CJ604" s="29"/>
      <c r="CK604" s="29"/>
      <c r="CL604" s="29"/>
      <c r="CM604" s="29"/>
      <c r="CN604" s="29"/>
      <c r="CO604" s="29"/>
      <c r="CP604" s="29"/>
      <c r="CQ604" s="29"/>
      <c r="CR604" s="29"/>
      <c r="CS604" s="29"/>
      <c r="CT604" s="29"/>
      <c r="CU604" s="29"/>
      <c r="CV604" s="29"/>
      <c r="CW604" s="29"/>
      <c r="CX604" s="29"/>
      <c r="CY604" s="29"/>
      <c r="CZ604" s="29"/>
      <c r="DA604" s="29"/>
    </row>
    <row r="605" spans="6:105">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c r="CA605" s="29"/>
      <c r="CB605" s="29"/>
      <c r="CC605" s="29"/>
      <c r="CD605" s="29"/>
      <c r="CE605" s="29"/>
      <c r="CF605" s="29"/>
      <c r="CG605" s="29"/>
      <c r="CH605" s="29"/>
      <c r="CI605" s="29"/>
      <c r="CJ605" s="29"/>
      <c r="CK605" s="29"/>
      <c r="CL605" s="29"/>
      <c r="CM605" s="29"/>
      <c r="CN605" s="29"/>
      <c r="CO605" s="29"/>
      <c r="CP605" s="29"/>
      <c r="CQ605" s="29"/>
      <c r="CR605" s="29"/>
      <c r="CS605" s="29"/>
      <c r="CT605" s="29"/>
      <c r="CU605" s="29"/>
      <c r="CV605" s="29"/>
      <c r="CW605" s="29"/>
      <c r="CX605" s="29"/>
      <c r="CY605" s="29"/>
      <c r="CZ605" s="29"/>
      <c r="DA605" s="29"/>
    </row>
    <row r="606" spans="6:105">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c r="AD606" s="29"/>
      <c r="AE606" s="29"/>
      <c r="AF606" s="29"/>
      <c r="AG606" s="29"/>
      <c r="AH606" s="29"/>
      <c r="AI606" s="29"/>
      <c r="AJ606" s="29"/>
      <c r="AK606" s="29"/>
      <c r="AL606" s="29"/>
      <c r="AM606" s="29"/>
      <c r="AN606" s="29"/>
      <c r="AO606" s="29"/>
      <c r="AP606" s="29"/>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BN606" s="29"/>
      <c r="BO606" s="29"/>
      <c r="BP606" s="29"/>
      <c r="BQ606" s="29"/>
      <c r="BR606" s="29"/>
      <c r="BS606" s="29"/>
      <c r="BT606" s="29"/>
      <c r="BU606" s="29"/>
      <c r="BV606" s="29"/>
      <c r="BW606" s="29"/>
      <c r="BX606" s="29"/>
      <c r="BY606" s="29"/>
      <c r="BZ606" s="29"/>
      <c r="CA606" s="29"/>
      <c r="CB606" s="29"/>
      <c r="CC606" s="29"/>
      <c r="CD606" s="29"/>
      <c r="CE606" s="29"/>
      <c r="CF606" s="29"/>
      <c r="CG606" s="29"/>
      <c r="CH606" s="29"/>
      <c r="CI606" s="29"/>
      <c r="CJ606" s="29"/>
      <c r="CK606" s="29"/>
      <c r="CL606" s="29"/>
      <c r="CM606" s="29"/>
      <c r="CN606" s="29"/>
      <c r="CO606" s="29"/>
      <c r="CP606" s="29"/>
      <c r="CQ606" s="29"/>
      <c r="CR606" s="29"/>
      <c r="CS606" s="29"/>
      <c r="CT606" s="29"/>
      <c r="CU606" s="29"/>
      <c r="CV606" s="29"/>
      <c r="CW606" s="29"/>
      <c r="CX606" s="29"/>
      <c r="CY606" s="29"/>
      <c r="CZ606" s="29"/>
      <c r="DA606" s="29"/>
    </row>
    <row r="607" spans="6:105">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29"/>
      <c r="AL607" s="29"/>
      <c r="AM607" s="29"/>
      <c r="AN607" s="29"/>
      <c r="AO607" s="29"/>
      <c r="AP607" s="29"/>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BN607" s="29"/>
      <c r="BO607" s="29"/>
      <c r="BP607" s="29"/>
      <c r="BQ607" s="29"/>
      <c r="BR607" s="29"/>
      <c r="BS607" s="29"/>
      <c r="BT607" s="29"/>
      <c r="BU607" s="29"/>
      <c r="BV607" s="29"/>
      <c r="BW607" s="29"/>
      <c r="BX607" s="29"/>
      <c r="BY607" s="29"/>
      <c r="BZ607" s="29"/>
      <c r="CA607" s="29"/>
      <c r="CB607" s="29"/>
      <c r="CC607" s="29"/>
      <c r="CD607" s="29"/>
      <c r="CE607" s="29"/>
      <c r="CF607" s="29"/>
      <c r="CG607" s="29"/>
      <c r="CH607" s="29"/>
      <c r="CI607" s="29"/>
      <c r="CJ607" s="29"/>
      <c r="CK607" s="29"/>
      <c r="CL607" s="29"/>
      <c r="CM607" s="29"/>
      <c r="CN607" s="29"/>
      <c r="CO607" s="29"/>
      <c r="CP607" s="29"/>
      <c r="CQ607" s="29"/>
      <c r="CR607" s="29"/>
      <c r="CS607" s="29"/>
      <c r="CT607" s="29"/>
      <c r="CU607" s="29"/>
      <c r="CV607" s="29"/>
      <c r="CW607" s="29"/>
      <c r="CX607" s="29"/>
      <c r="CY607" s="29"/>
      <c r="CZ607" s="29"/>
      <c r="DA607" s="29"/>
    </row>
    <row r="608" spans="6:105">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c r="AD608" s="29"/>
      <c r="AE608" s="29"/>
      <c r="AF608" s="29"/>
      <c r="AG608" s="29"/>
      <c r="AH608" s="29"/>
      <c r="AI608" s="29"/>
      <c r="AJ608" s="29"/>
      <c r="AK608" s="29"/>
      <c r="AL608" s="29"/>
      <c r="AM608" s="29"/>
      <c r="AN608" s="29"/>
      <c r="AO608" s="29"/>
      <c r="AP608" s="29"/>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BN608" s="29"/>
      <c r="BO608" s="29"/>
      <c r="BP608" s="29"/>
      <c r="BQ608" s="29"/>
      <c r="BR608" s="29"/>
      <c r="BS608" s="29"/>
      <c r="BT608" s="29"/>
      <c r="BU608" s="29"/>
      <c r="BV608" s="29"/>
      <c r="BW608" s="29"/>
      <c r="BX608" s="29"/>
      <c r="BY608" s="29"/>
      <c r="BZ608" s="29"/>
      <c r="CA608" s="29"/>
      <c r="CB608" s="29"/>
      <c r="CC608" s="29"/>
      <c r="CD608" s="29"/>
      <c r="CE608" s="29"/>
      <c r="CF608" s="29"/>
      <c r="CG608" s="29"/>
      <c r="CH608" s="29"/>
      <c r="CI608" s="29"/>
      <c r="CJ608" s="29"/>
      <c r="CK608" s="29"/>
      <c r="CL608" s="29"/>
      <c r="CM608" s="29"/>
      <c r="CN608" s="29"/>
      <c r="CO608" s="29"/>
      <c r="CP608" s="29"/>
      <c r="CQ608" s="29"/>
      <c r="CR608" s="29"/>
      <c r="CS608" s="29"/>
      <c r="CT608" s="29"/>
      <c r="CU608" s="29"/>
      <c r="CV608" s="29"/>
      <c r="CW608" s="29"/>
      <c r="CX608" s="29"/>
      <c r="CY608" s="29"/>
      <c r="CZ608" s="29"/>
      <c r="DA608" s="29"/>
    </row>
    <row r="609" spans="6:105">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c r="AD609" s="29"/>
      <c r="AE609" s="29"/>
      <c r="AF609" s="29"/>
      <c r="AG609" s="29"/>
      <c r="AH609" s="29"/>
      <c r="AI609" s="29"/>
      <c r="AJ609" s="29"/>
      <c r="AK609" s="29"/>
      <c r="AL609" s="29"/>
      <c r="AM609" s="29"/>
      <c r="AN609" s="29"/>
      <c r="AO609" s="29"/>
      <c r="AP609" s="29"/>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BN609" s="29"/>
      <c r="BO609" s="29"/>
      <c r="BP609" s="29"/>
      <c r="BQ609" s="29"/>
      <c r="BR609" s="29"/>
      <c r="BS609" s="29"/>
      <c r="BT609" s="29"/>
      <c r="BU609" s="29"/>
      <c r="BV609" s="29"/>
      <c r="BW609" s="29"/>
      <c r="BX609" s="29"/>
      <c r="BY609" s="29"/>
      <c r="BZ609" s="29"/>
      <c r="CA609" s="29"/>
      <c r="CB609" s="29"/>
      <c r="CC609" s="29"/>
      <c r="CD609" s="29"/>
      <c r="CE609" s="29"/>
      <c r="CF609" s="29"/>
      <c r="CG609" s="29"/>
      <c r="CH609" s="29"/>
      <c r="CI609" s="29"/>
      <c r="CJ609" s="29"/>
      <c r="CK609" s="29"/>
      <c r="CL609" s="29"/>
      <c r="CM609" s="29"/>
      <c r="CN609" s="29"/>
      <c r="CO609" s="29"/>
      <c r="CP609" s="29"/>
      <c r="CQ609" s="29"/>
      <c r="CR609" s="29"/>
      <c r="CS609" s="29"/>
      <c r="CT609" s="29"/>
      <c r="CU609" s="29"/>
      <c r="CV609" s="29"/>
      <c r="CW609" s="29"/>
      <c r="CX609" s="29"/>
      <c r="CY609" s="29"/>
      <c r="CZ609" s="29"/>
      <c r="DA609" s="29"/>
    </row>
    <row r="610" spans="6:105">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c r="AD610" s="29"/>
      <c r="AE610" s="29"/>
      <c r="AF610" s="29"/>
      <c r="AG610" s="29"/>
      <c r="AH610" s="29"/>
      <c r="AI610" s="29"/>
      <c r="AJ610" s="29"/>
      <c r="AK610" s="29"/>
      <c r="AL610" s="29"/>
      <c r="AM610" s="29"/>
      <c r="AN610" s="29"/>
      <c r="AO610" s="29"/>
      <c r="AP610" s="29"/>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BN610" s="29"/>
      <c r="BO610" s="29"/>
      <c r="BP610" s="29"/>
      <c r="BQ610" s="29"/>
      <c r="BR610" s="29"/>
      <c r="BS610" s="29"/>
      <c r="BT610" s="29"/>
      <c r="BU610" s="29"/>
      <c r="BV610" s="29"/>
      <c r="BW610" s="29"/>
      <c r="BX610" s="29"/>
      <c r="BY610" s="29"/>
      <c r="BZ610" s="29"/>
      <c r="CA610" s="29"/>
      <c r="CB610" s="29"/>
      <c r="CC610" s="29"/>
      <c r="CD610" s="29"/>
      <c r="CE610" s="29"/>
      <c r="CF610" s="29"/>
      <c r="CG610" s="29"/>
      <c r="CH610" s="29"/>
      <c r="CI610" s="29"/>
      <c r="CJ610" s="29"/>
      <c r="CK610" s="29"/>
      <c r="CL610" s="29"/>
      <c r="CM610" s="29"/>
      <c r="CN610" s="29"/>
      <c r="CO610" s="29"/>
      <c r="CP610" s="29"/>
      <c r="CQ610" s="29"/>
      <c r="CR610" s="29"/>
      <c r="CS610" s="29"/>
      <c r="CT610" s="29"/>
      <c r="CU610" s="29"/>
      <c r="CV610" s="29"/>
      <c r="CW610" s="29"/>
      <c r="CX610" s="29"/>
      <c r="CY610" s="29"/>
      <c r="CZ610" s="29"/>
      <c r="DA610" s="29"/>
    </row>
    <row r="611" spans="6:105">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29"/>
      <c r="AL611" s="29"/>
      <c r="AM611" s="29"/>
      <c r="AN611" s="29"/>
      <c r="AO611" s="29"/>
      <c r="AP611" s="29"/>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BN611" s="29"/>
      <c r="BO611" s="29"/>
      <c r="BP611" s="29"/>
      <c r="BQ611" s="29"/>
      <c r="BR611" s="29"/>
      <c r="BS611" s="29"/>
      <c r="BT611" s="29"/>
      <c r="BU611" s="29"/>
      <c r="BV611" s="29"/>
      <c r="BW611" s="29"/>
      <c r="BX611" s="29"/>
      <c r="BY611" s="29"/>
      <c r="BZ611" s="29"/>
      <c r="CA611" s="29"/>
      <c r="CB611" s="29"/>
      <c r="CC611" s="29"/>
      <c r="CD611" s="29"/>
      <c r="CE611" s="29"/>
      <c r="CF611" s="29"/>
      <c r="CG611" s="29"/>
      <c r="CH611" s="29"/>
      <c r="CI611" s="29"/>
      <c r="CJ611" s="29"/>
      <c r="CK611" s="29"/>
      <c r="CL611" s="29"/>
      <c r="CM611" s="29"/>
      <c r="CN611" s="29"/>
      <c r="CO611" s="29"/>
      <c r="CP611" s="29"/>
      <c r="CQ611" s="29"/>
      <c r="CR611" s="29"/>
      <c r="CS611" s="29"/>
      <c r="CT611" s="29"/>
      <c r="CU611" s="29"/>
      <c r="CV611" s="29"/>
      <c r="CW611" s="29"/>
      <c r="CX611" s="29"/>
      <c r="CY611" s="29"/>
      <c r="CZ611" s="29"/>
      <c r="DA611" s="29"/>
    </row>
    <row r="612" spans="6:105">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c r="AD612" s="29"/>
      <c r="AE612" s="29"/>
      <c r="AF612" s="29"/>
      <c r="AG612" s="29"/>
      <c r="AH612" s="29"/>
      <c r="AI612" s="29"/>
      <c r="AJ612" s="29"/>
      <c r="AK612" s="29"/>
      <c r="AL612" s="29"/>
      <c r="AM612" s="29"/>
      <c r="AN612" s="29"/>
      <c r="AO612" s="29"/>
      <c r="AP612" s="29"/>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BN612" s="29"/>
      <c r="BO612" s="29"/>
      <c r="BP612" s="29"/>
      <c r="BQ612" s="29"/>
      <c r="BR612" s="29"/>
      <c r="BS612" s="29"/>
      <c r="BT612" s="29"/>
      <c r="BU612" s="29"/>
      <c r="BV612" s="29"/>
      <c r="BW612" s="29"/>
      <c r="BX612" s="29"/>
      <c r="BY612" s="29"/>
      <c r="BZ612" s="29"/>
      <c r="CA612" s="29"/>
      <c r="CB612" s="29"/>
      <c r="CC612" s="29"/>
      <c r="CD612" s="29"/>
      <c r="CE612" s="29"/>
      <c r="CF612" s="29"/>
      <c r="CG612" s="29"/>
      <c r="CH612" s="29"/>
      <c r="CI612" s="29"/>
      <c r="CJ612" s="29"/>
      <c r="CK612" s="29"/>
      <c r="CL612" s="29"/>
      <c r="CM612" s="29"/>
      <c r="CN612" s="29"/>
      <c r="CO612" s="29"/>
      <c r="CP612" s="29"/>
      <c r="CQ612" s="29"/>
      <c r="CR612" s="29"/>
      <c r="CS612" s="29"/>
      <c r="CT612" s="29"/>
      <c r="CU612" s="29"/>
      <c r="CV612" s="29"/>
      <c r="CW612" s="29"/>
      <c r="CX612" s="29"/>
      <c r="CY612" s="29"/>
      <c r="CZ612" s="29"/>
      <c r="DA612" s="29"/>
    </row>
    <row r="613" spans="6:105">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c r="AD613" s="29"/>
      <c r="AE613" s="29"/>
      <c r="AF613" s="29"/>
      <c r="AG613" s="29"/>
      <c r="AH613" s="29"/>
      <c r="AI613" s="29"/>
      <c r="AJ613" s="29"/>
      <c r="AK613" s="29"/>
      <c r="AL613" s="29"/>
      <c r="AM613" s="29"/>
      <c r="AN613" s="29"/>
      <c r="AO613" s="29"/>
      <c r="AP613" s="29"/>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BN613" s="29"/>
      <c r="BO613" s="29"/>
      <c r="BP613" s="29"/>
      <c r="BQ613" s="29"/>
      <c r="BR613" s="29"/>
      <c r="BS613" s="29"/>
      <c r="BT613" s="29"/>
      <c r="BU613" s="29"/>
      <c r="BV613" s="29"/>
      <c r="BW613" s="29"/>
      <c r="BX613" s="29"/>
      <c r="BY613" s="29"/>
      <c r="BZ613" s="29"/>
      <c r="CA613" s="29"/>
      <c r="CB613" s="29"/>
      <c r="CC613" s="29"/>
      <c r="CD613" s="29"/>
      <c r="CE613" s="29"/>
      <c r="CF613" s="29"/>
      <c r="CG613" s="29"/>
      <c r="CH613" s="29"/>
      <c r="CI613" s="29"/>
      <c r="CJ613" s="29"/>
      <c r="CK613" s="29"/>
      <c r="CL613" s="29"/>
      <c r="CM613" s="29"/>
      <c r="CN613" s="29"/>
      <c r="CO613" s="29"/>
      <c r="CP613" s="29"/>
      <c r="CQ613" s="29"/>
      <c r="CR613" s="29"/>
      <c r="CS613" s="29"/>
      <c r="CT613" s="29"/>
      <c r="CU613" s="29"/>
      <c r="CV613" s="29"/>
      <c r="CW613" s="29"/>
      <c r="CX613" s="29"/>
      <c r="CY613" s="29"/>
      <c r="CZ613" s="29"/>
      <c r="DA613" s="29"/>
    </row>
    <row r="614" spans="6:105">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c r="AD614" s="29"/>
      <c r="AE614" s="29"/>
      <c r="AF614" s="29"/>
      <c r="AG614" s="29"/>
      <c r="AH614" s="29"/>
      <c r="AI614" s="29"/>
      <c r="AJ614" s="29"/>
      <c r="AK614" s="29"/>
      <c r="AL614" s="29"/>
      <c r="AM614" s="29"/>
      <c r="AN614" s="29"/>
      <c r="AO614" s="29"/>
      <c r="AP614" s="29"/>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BN614" s="29"/>
      <c r="BO614" s="29"/>
      <c r="BP614" s="29"/>
      <c r="BQ614" s="29"/>
      <c r="BR614" s="29"/>
      <c r="BS614" s="29"/>
      <c r="BT614" s="29"/>
      <c r="BU614" s="29"/>
      <c r="BV614" s="29"/>
      <c r="BW614" s="29"/>
      <c r="BX614" s="29"/>
      <c r="BY614" s="29"/>
      <c r="BZ614" s="29"/>
      <c r="CA614" s="29"/>
      <c r="CB614" s="29"/>
      <c r="CC614" s="29"/>
      <c r="CD614" s="29"/>
      <c r="CE614" s="29"/>
      <c r="CF614" s="29"/>
      <c r="CG614" s="29"/>
      <c r="CH614" s="29"/>
      <c r="CI614" s="29"/>
      <c r="CJ614" s="29"/>
      <c r="CK614" s="29"/>
      <c r="CL614" s="29"/>
      <c r="CM614" s="29"/>
      <c r="CN614" s="29"/>
      <c r="CO614" s="29"/>
      <c r="CP614" s="29"/>
      <c r="CQ614" s="29"/>
      <c r="CR614" s="29"/>
      <c r="CS614" s="29"/>
      <c r="CT614" s="29"/>
      <c r="CU614" s="29"/>
      <c r="CV614" s="29"/>
      <c r="CW614" s="29"/>
      <c r="CX614" s="29"/>
      <c r="CY614" s="29"/>
      <c r="CZ614" s="29"/>
      <c r="DA614" s="29"/>
    </row>
    <row r="615" spans="6:105">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29"/>
      <c r="AL615" s="29"/>
      <c r="AM615" s="29"/>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row>
    <row r="616" spans="6:105">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29"/>
      <c r="AO616" s="29"/>
      <c r="AP616" s="29"/>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BN616" s="29"/>
      <c r="BO616" s="29"/>
      <c r="BP616" s="29"/>
      <c r="BQ616" s="29"/>
      <c r="BR616" s="29"/>
      <c r="BS616" s="29"/>
      <c r="BT616" s="29"/>
      <c r="BU616" s="29"/>
      <c r="BV616" s="29"/>
      <c r="BW616" s="29"/>
      <c r="BX616" s="29"/>
      <c r="BY616" s="29"/>
      <c r="BZ616" s="29"/>
      <c r="CA616" s="29"/>
      <c r="CB616" s="29"/>
      <c r="CC616" s="29"/>
      <c r="CD616" s="29"/>
      <c r="CE616" s="29"/>
      <c r="CF616" s="29"/>
      <c r="CG616" s="29"/>
      <c r="CH616" s="29"/>
      <c r="CI616" s="29"/>
      <c r="CJ616" s="29"/>
      <c r="CK616" s="29"/>
      <c r="CL616" s="29"/>
      <c r="CM616" s="29"/>
      <c r="CN616" s="29"/>
      <c r="CO616" s="29"/>
      <c r="CP616" s="29"/>
      <c r="CQ616" s="29"/>
      <c r="CR616" s="29"/>
      <c r="CS616" s="29"/>
      <c r="CT616" s="29"/>
      <c r="CU616" s="29"/>
      <c r="CV616" s="29"/>
      <c r="CW616" s="29"/>
      <c r="CX616" s="29"/>
      <c r="CY616" s="29"/>
      <c r="CZ616" s="29"/>
      <c r="DA616" s="29"/>
    </row>
    <row r="617" spans="6:105">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c r="AD617" s="29"/>
      <c r="AE617" s="29"/>
      <c r="AF617" s="29"/>
      <c r="AG617" s="29"/>
      <c r="AH617" s="29"/>
      <c r="AI617" s="29"/>
      <c r="AJ617" s="29"/>
      <c r="AK617" s="29"/>
      <c r="AL617" s="29"/>
      <c r="AM617" s="29"/>
      <c r="AN617" s="29"/>
      <c r="AO617" s="29"/>
      <c r="AP617" s="29"/>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BN617" s="29"/>
      <c r="BO617" s="29"/>
      <c r="BP617" s="29"/>
      <c r="BQ617" s="29"/>
      <c r="BR617" s="29"/>
      <c r="BS617" s="29"/>
      <c r="BT617" s="29"/>
      <c r="BU617" s="29"/>
      <c r="BV617" s="29"/>
      <c r="BW617" s="29"/>
      <c r="BX617" s="29"/>
      <c r="BY617" s="29"/>
      <c r="BZ617" s="29"/>
      <c r="CA617" s="29"/>
      <c r="CB617" s="29"/>
      <c r="CC617" s="29"/>
      <c r="CD617" s="29"/>
      <c r="CE617" s="29"/>
      <c r="CF617" s="29"/>
      <c r="CG617" s="29"/>
      <c r="CH617" s="29"/>
      <c r="CI617" s="29"/>
      <c r="CJ617" s="29"/>
      <c r="CK617" s="29"/>
      <c r="CL617" s="29"/>
      <c r="CM617" s="29"/>
      <c r="CN617" s="29"/>
      <c r="CO617" s="29"/>
      <c r="CP617" s="29"/>
      <c r="CQ617" s="29"/>
      <c r="CR617" s="29"/>
      <c r="CS617" s="29"/>
      <c r="CT617" s="29"/>
      <c r="CU617" s="29"/>
      <c r="CV617" s="29"/>
      <c r="CW617" s="29"/>
      <c r="CX617" s="29"/>
      <c r="CY617" s="29"/>
      <c r="CZ617" s="29"/>
      <c r="DA617" s="29"/>
    </row>
    <row r="618" spans="6:105">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c r="AD618" s="29"/>
      <c r="AE618" s="29"/>
      <c r="AF618" s="29"/>
      <c r="AG618" s="29"/>
      <c r="AH618" s="29"/>
      <c r="AI618" s="29"/>
      <c r="AJ618" s="29"/>
      <c r="AK618" s="29"/>
      <c r="AL618" s="29"/>
      <c r="AM618" s="29"/>
      <c r="AN618" s="29"/>
      <c r="AO618" s="29"/>
      <c r="AP618" s="29"/>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BN618" s="29"/>
      <c r="BO618" s="29"/>
      <c r="BP618" s="29"/>
      <c r="BQ618" s="29"/>
      <c r="BR618" s="29"/>
      <c r="BS618" s="29"/>
      <c r="BT618" s="29"/>
      <c r="BU618" s="29"/>
      <c r="BV618" s="29"/>
      <c r="BW618" s="29"/>
      <c r="BX618" s="29"/>
      <c r="BY618" s="29"/>
      <c r="BZ618" s="29"/>
      <c r="CA618" s="29"/>
      <c r="CB618" s="29"/>
      <c r="CC618" s="29"/>
      <c r="CD618" s="29"/>
      <c r="CE618" s="29"/>
      <c r="CF618" s="29"/>
      <c r="CG618" s="29"/>
      <c r="CH618" s="29"/>
      <c r="CI618" s="29"/>
      <c r="CJ618" s="29"/>
      <c r="CK618" s="29"/>
      <c r="CL618" s="29"/>
      <c r="CM618" s="29"/>
      <c r="CN618" s="29"/>
      <c r="CO618" s="29"/>
      <c r="CP618" s="29"/>
      <c r="CQ618" s="29"/>
      <c r="CR618" s="29"/>
      <c r="CS618" s="29"/>
      <c r="CT618" s="29"/>
      <c r="CU618" s="29"/>
      <c r="CV618" s="29"/>
      <c r="CW618" s="29"/>
      <c r="CX618" s="29"/>
      <c r="CY618" s="29"/>
      <c r="CZ618" s="29"/>
      <c r="DA618" s="29"/>
    </row>
    <row r="619" spans="6:105">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c r="AD619" s="29"/>
      <c r="AE619" s="29"/>
      <c r="AF619" s="29"/>
      <c r="AG619" s="29"/>
      <c r="AH619" s="29"/>
      <c r="AI619" s="29"/>
      <c r="AJ619" s="29"/>
      <c r="AK619" s="29"/>
      <c r="AL619" s="29"/>
      <c r="AM619" s="29"/>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row>
    <row r="620" spans="6:105">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29"/>
      <c r="AO620" s="29"/>
      <c r="AP620" s="29"/>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BN620" s="29"/>
      <c r="BO620" s="29"/>
      <c r="BP620" s="29"/>
      <c r="BQ620" s="29"/>
      <c r="BR620" s="29"/>
      <c r="BS620" s="29"/>
      <c r="BT620" s="29"/>
      <c r="BU620" s="29"/>
      <c r="BV620" s="29"/>
      <c r="BW620" s="29"/>
      <c r="BX620" s="29"/>
      <c r="BY620" s="29"/>
      <c r="BZ620" s="29"/>
      <c r="CA620" s="29"/>
      <c r="CB620" s="29"/>
      <c r="CC620" s="29"/>
      <c r="CD620" s="29"/>
      <c r="CE620" s="29"/>
      <c r="CF620" s="29"/>
      <c r="CG620" s="29"/>
      <c r="CH620" s="29"/>
      <c r="CI620" s="29"/>
      <c r="CJ620" s="29"/>
      <c r="CK620" s="29"/>
      <c r="CL620" s="29"/>
      <c r="CM620" s="29"/>
      <c r="CN620" s="29"/>
      <c r="CO620" s="29"/>
      <c r="CP620" s="29"/>
      <c r="CQ620" s="29"/>
      <c r="CR620" s="29"/>
      <c r="CS620" s="29"/>
      <c r="CT620" s="29"/>
      <c r="CU620" s="29"/>
      <c r="CV620" s="29"/>
      <c r="CW620" s="29"/>
      <c r="CX620" s="29"/>
      <c r="CY620" s="29"/>
      <c r="CZ620" s="29"/>
      <c r="DA620" s="29"/>
    </row>
    <row r="621" spans="6:105">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c r="AD621" s="29"/>
      <c r="AE621" s="29"/>
      <c r="AF621" s="29"/>
      <c r="AG621" s="29"/>
      <c r="AH621" s="29"/>
      <c r="AI621" s="29"/>
      <c r="AJ621" s="29"/>
      <c r="AK621" s="29"/>
      <c r="AL621" s="29"/>
      <c r="AM621" s="29"/>
      <c r="AN621" s="29"/>
      <c r="AO621" s="29"/>
      <c r="AP621" s="29"/>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BN621" s="29"/>
      <c r="BO621" s="29"/>
      <c r="BP621" s="29"/>
      <c r="BQ621" s="29"/>
      <c r="BR621" s="29"/>
      <c r="BS621" s="29"/>
      <c r="BT621" s="29"/>
      <c r="BU621" s="29"/>
      <c r="BV621" s="29"/>
      <c r="BW621" s="29"/>
      <c r="BX621" s="29"/>
      <c r="BY621" s="29"/>
      <c r="BZ621" s="29"/>
      <c r="CA621" s="29"/>
      <c r="CB621" s="29"/>
      <c r="CC621" s="29"/>
      <c r="CD621" s="29"/>
      <c r="CE621" s="29"/>
      <c r="CF621" s="29"/>
      <c r="CG621" s="29"/>
      <c r="CH621" s="29"/>
      <c r="CI621" s="29"/>
      <c r="CJ621" s="29"/>
      <c r="CK621" s="29"/>
      <c r="CL621" s="29"/>
      <c r="CM621" s="29"/>
      <c r="CN621" s="29"/>
      <c r="CO621" s="29"/>
      <c r="CP621" s="29"/>
      <c r="CQ621" s="29"/>
      <c r="CR621" s="29"/>
      <c r="CS621" s="29"/>
      <c r="CT621" s="29"/>
      <c r="CU621" s="29"/>
      <c r="CV621" s="29"/>
      <c r="CW621" s="29"/>
      <c r="CX621" s="29"/>
      <c r="CY621" s="29"/>
      <c r="CZ621" s="29"/>
      <c r="DA621" s="29"/>
    </row>
    <row r="622" spans="6:105">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29"/>
      <c r="AL622" s="29"/>
      <c r="AM622" s="29"/>
      <c r="AN622" s="29"/>
      <c r="AO622" s="29"/>
      <c r="AP622" s="29"/>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BN622" s="29"/>
      <c r="BO622" s="29"/>
      <c r="BP622" s="29"/>
      <c r="BQ622" s="29"/>
      <c r="BR622" s="29"/>
      <c r="BS622" s="29"/>
      <c r="BT622" s="29"/>
      <c r="BU622" s="29"/>
      <c r="BV622" s="29"/>
      <c r="BW622" s="29"/>
      <c r="BX622" s="29"/>
      <c r="BY622" s="29"/>
      <c r="BZ622" s="29"/>
      <c r="CA622" s="29"/>
      <c r="CB622" s="29"/>
      <c r="CC622" s="29"/>
      <c r="CD622" s="29"/>
      <c r="CE622" s="29"/>
      <c r="CF622" s="29"/>
      <c r="CG622" s="29"/>
      <c r="CH622" s="29"/>
      <c r="CI622" s="29"/>
      <c r="CJ622" s="29"/>
      <c r="CK622" s="29"/>
      <c r="CL622" s="29"/>
      <c r="CM622" s="29"/>
      <c r="CN622" s="29"/>
      <c r="CO622" s="29"/>
      <c r="CP622" s="29"/>
      <c r="CQ622" s="29"/>
      <c r="CR622" s="29"/>
      <c r="CS622" s="29"/>
      <c r="CT622" s="29"/>
      <c r="CU622" s="29"/>
      <c r="CV622" s="29"/>
      <c r="CW622" s="29"/>
      <c r="CX622" s="29"/>
      <c r="CY622" s="29"/>
      <c r="CZ622" s="29"/>
      <c r="DA622" s="29"/>
    </row>
    <row r="623" spans="6:105">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29"/>
      <c r="AL623" s="29"/>
      <c r="AM623" s="29"/>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row>
    <row r="624" spans="6:105">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c r="AD624" s="29"/>
      <c r="AE624" s="29"/>
      <c r="AF624" s="29"/>
      <c r="AG624" s="29"/>
      <c r="AH624" s="29"/>
      <c r="AI624" s="29"/>
      <c r="AJ624" s="29"/>
      <c r="AK624" s="29"/>
      <c r="AL624" s="29"/>
      <c r="AM624" s="29"/>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row>
    <row r="625" spans="6:105">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29"/>
      <c r="AO625" s="29"/>
      <c r="AP625" s="29"/>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BN625" s="29"/>
      <c r="BO625" s="29"/>
      <c r="BP625" s="29"/>
      <c r="BQ625" s="29"/>
      <c r="BR625" s="29"/>
      <c r="BS625" s="29"/>
      <c r="BT625" s="29"/>
      <c r="BU625" s="29"/>
      <c r="BV625" s="29"/>
      <c r="BW625" s="29"/>
      <c r="BX625" s="29"/>
      <c r="BY625" s="29"/>
      <c r="BZ625" s="29"/>
      <c r="CA625" s="29"/>
      <c r="CB625" s="29"/>
      <c r="CC625" s="29"/>
      <c r="CD625" s="29"/>
      <c r="CE625" s="29"/>
      <c r="CF625" s="29"/>
      <c r="CG625" s="29"/>
      <c r="CH625" s="29"/>
      <c r="CI625" s="29"/>
      <c r="CJ625" s="29"/>
      <c r="CK625" s="29"/>
      <c r="CL625" s="29"/>
      <c r="CM625" s="29"/>
      <c r="CN625" s="29"/>
      <c r="CO625" s="29"/>
      <c r="CP625" s="29"/>
      <c r="CQ625" s="29"/>
      <c r="CR625" s="29"/>
      <c r="CS625" s="29"/>
      <c r="CT625" s="29"/>
      <c r="CU625" s="29"/>
      <c r="CV625" s="29"/>
      <c r="CW625" s="29"/>
      <c r="CX625" s="29"/>
      <c r="CY625" s="29"/>
      <c r="CZ625" s="29"/>
      <c r="DA625" s="29"/>
    </row>
    <row r="626" spans="6:105">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c r="AD626" s="29"/>
      <c r="AE626" s="29"/>
      <c r="AF626" s="29"/>
      <c r="AG626" s="29"/>
      <c r="AH626" s="29"/>
      <c r="AI626" s="29"/>
      <c r="AJ626" s="29"/>
      <c r="AK626" s="29"/>
      <c r="AL626" s="29"/>
      <c r="AM626" s="29"/>
      <c r="AN626" s="29"/>
      <c r="AO626" s="29"/>
      <c r="AP626" s="29"/>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BN626" s="29"/>
      <c r="BO626" s="29"/>
      <c r="BP626" s="29"/>
      <c r="BQ626" s="29"/>
      <c r="BR626" s="29"/>
      <c r="BS626" s="29"/>
      <c r="BT626" s="29"/>
      <c r="BU626" s="29"/>
      <c r="BV626" s="29"/>
      <c r="BW626" s="29"/>
      <c r="BX626" s="29"/>
      <c r="BY626" s="29"/>
      <c r="BZ626" s="29"/>
      <c r="CA626" s="29"/>
      <c r="CB626" s="29"/>
      <c r="CC626" s="29"/>
      <c r="CD626" s="29"/>
      <c r="CE626" s="29"/>
      <c r="CF626" s="29"/>
      <c r="CG626" s="29"/>
      <c r="CH626" s="29"/>
      <c r="CI626" s="29"/>
      <c r="CJ626" s="29"/>
      <c r="CK626" s="29"/>
      <c r="CL626" s="29"/>
      <c r="CM626" s="29"/>
      <c r="CN626" s="29"/>
      <c r="CO626" s="29"/>
      <c r="CP626" s="29"/>
      <c r="CQ626" s="29"/>
      <c r="CR626" s="29"/>
      <c r="CS626" s="29"/>
      <c r="CT626" s="29"/>
      <c r="CU626" s="29"/>
      <c r="CV626" s="29"/>
      <c r="CW626" s="29"/>
      <c r="CX626" s="29"/>
      <c r="CY626" s="29"/>
      <c r="CZ626" s="29"/>
      <c r="DA626" s="29"/>
    </row>
    <row r="627" spans="6:105">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H627" s="29"/>
      <c r="AI627" s="29"/>
      <c r="AJ627" s="29"/>
      <c r="AK627" s="29"/>
      <c r="AL627" s="29"/>
      <c r="AM627" s="29"/>
      <c r="AN627" s="29"/>
      <c r="AO627" s="29"/>
      <c r="AP627" s="29"/>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BN627" s="29"/>
      <c r="BO627" s="29"/>
      <c r="BP627" s="29"/>
      <c r="BQ627" s="29"/>
      <c r="BR627" s="29"/>
      <c r="BS627" s="29"/>
      <c r="BT627" s="29"/>
      <c r="BU627" s="29"/>
      <c r="BV627" s="29"/>
      <c r="BW627" s="29"/>
      <c r="BX627" s="29"/>
      <c r="BY627" s="29"/>
      <c r="BZ627" s="29"/>
      <c r="CA627" s="29"/>
      <c r="CB627" s="29"/>
      <c r="CC627" s="29"/>
      <c r="CD627" s="29"/>
      <c r="CE627" s="29"/>
      <c r="CF627" s="29"/>
      <c r="CG627" s="29"/>
      <c r="CH627" s="29"/>
      <c r="CI627" s="29"/>
      <c r="CJ627" s="29"/>
      <c r="CK627" s="29"/>
      <c r="CL627" s="29"/>
      <c r="CM627" s="29"/>
      <c r="CN627" s="29"/>
      <c r="CO627" s="29"/>
      <c r="CP627" s="29"/>
      <c r="CQ627" s="29"/>
      <c r="CR627" s="29"/>
      <c r="CS627" s="29"/>
      <c r="CT627" s="29"/>
      <c r="CU627" s="29"/>
      <c r="CV627" s="29"/>
      <c r="CW627" s="29"/>
      <c r="CX627" s="29"/>
      <c r="CY627" s="29"/>
      <c r="CZ627" s="29"/>
      <c r="DA627" s="29"/>
    </row>
    <row r="628" spans="6:105">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H628" s="29"/>
      <c r="AI628" s="29"/>
      <c r="AJ628" s="29"/>
      <c r="AK628" s="29"/>
      <c r="AL628" s="29"/>
      <c r="AM628" s="29"/>
      <c r="AN628" s="29"/>
      <c r="AO628" s="29"/>
      <c r="AP628" s="29"/>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BN628" s="29"/>
      <c r="BO628" s="29"/>
      <c r="BP628" s="29"/>
      <c r="BQ628" s="29"/>
      <c r="BR628" s="29"/>
      <c r="BS628" s="29"/>
      <c r="BT628" s="29"/>
      <c r="BU628" s="29"/>
      <c r="BV628" s="29"/>
      <c r="BW628" s="29"/>
      <c r="BX628" s="29"/>
      <c r="BY628" s="29"/>
      <c r="BZ628" s="29"/>
      <c r="CA628" s="29"/>
      <c r="CB628" s="29"/>
      <c r="CC628" s="29"/>
      <c r="CD628" s="29"/>
      <c r="CE628" s="29"/>
      <c r="CF628" s="29"/>
      <c r="CG628" s="29"/>
      <c r="CH628" s="29"/>
      <c r="CI628" s="29"/>
      <c r="CJ628" s="29"/>
      <c r="CK628" s="29"/>
      <c r="CL628" s="29"/>
      <c r="CM628" s="29"/>
      <c r="CN628" s="29"/>
      <c r="CO628" s="29"/>
      <c r="CP628" s="29"/>
      <c r="CQ628" s="29"/>
      <c r="CR628" s="29"/>
      <c r="CS628" s="29"/>
      <c r="CT628" s="29"/>
      <c r="CU628" s="29"/>
      <c r="CV628" s="29"/>
      <c r="CW628" s="29"/>
      <c r="CX628" s="29"/>
      <c r="CY628" s="29"/>
      <c r="CZ628" s="29"/>
      <c r="DA628" s="29"/>
    </row>
    <row r="629" spans="6:105">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c r="AD629" s="29"/>
      <c r="AE629" s="29"/>
      <c r="AF629" s="29"/>
      <c r="AG629" s="29"/>
      <c r="AH629" s="29"/>
      <c r="AI629" s="29"/>
      <c r="AJ629" s="29"/>
      <c r="AK629" s="29"/>
      <c r="AL629" s="29"/>
      <c r="AM629" s="29"/>
      <c r="AN629" s="29"/>
      <c r="AO629" s="29"/>
      <c r="AP629" s="29"/>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BN629" s="29"/>
      <c r="BO629" s="29"/>
      <c r="BP629" s="29"/>
      <c r="BQ629" s="29"/>
      <c r="BR629" s="29"/>
      <c r="BS629" s="29"/>
      <c r="BT629" s="29"/>
      <c r="BU629" s="29"/>
      <c r="BV629" s="29"/>
      <c r="BW629" s="29"/>
      <c r="BX629" s="29"/>
      <c r="BY629" s="29"/>
      <c r="BZ629" s="29"/>
      <c r="CA629" s="29"/>
      <c r="CB629" s="29"/>
      <c r="CC629" s="29"/>
      <c r="CD629" s="29"/>
      <c r="CE629" s="29"/>
      <c r="CF629" s="29"/>
      <c r="CG629" s="29"/>
      <c r="CH629" s="29"/>
      <c r="CI629" s="29"/>
      <c r="CJ629" s="29"/>
      <c r="CK629" s="29"/>
      <c r="CL629" s="29"/>
      <c r="CM629" s="29"/>
      <c r="CN629" s="29"/>
      <c r="CO629" s="29"/>
      <c r="CP629" s="29"/>
      <c r="CQ629" s="29"/>
      <c r="CR629" s="29"/>
      <c r="CS629" s="29"/>
      <c r="CT629" s="29"/>
      <c r="CU629" s="29"/>
      <c r="CV629" s="29"/>
      <c r="CW629" s="29"/>
      <c r="CX629" s="29"/>
      <c r="CY629" s="29"/>
      <c r="CZ629" s="29"/>
      <c r="DA629" s="29"/>
    </row>
    <row r="630" spans="6:105">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c r="AD630" s="29"/>
      <c r="AE630" s="29"/>
      <c r="AF630" s="29"/>
      <c r="AG630" s="29"/>
      <c r="AH630" s="29"/>
      <c r="AI630" s="29"/>
      <c r="AJ630" s="29"/>
      <c r="AK630" s="29"/>
      <c r="AL630" s="29"/>
      <c r="AM630" s="29"/>
      <c r="AN630" s="29"/>
      <c r="AO630" s="29"/>
      <c r="AP630" s="29"/>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BN630" s="29"/>
      <c r="BO630" s="29"/>
      <c r="BP630" s="29"/>
      <c r="BQ630" s="29"/>
      <c r="BR630" s="29"/>
      <c r="BS630" s="29"/>
      <c r="BT630" s="29"/>
      <c r="BU630" s="29"/>
      <c r="BV630" s="29"/>
      <c r="BW630" s="29"/>
      <c r="BX630" s="29"/>
      <c r="BY630" s="29"/>
      <c r="BZ630" s="29"/>
      <c r="CA630" s="29"/>
      <c r="CB630" s="29"/>
      <c r="CC630" s="29"/>
      <c r="CD630" s="29"/>
      <c r="CE630" s="29"/>
      <c r="CF630" s="29"/>
      <c r="CG630" s="29"/>
      <c r="CH630" s="29"/>
      <c r="CI630" s="29"/>
      <c r="CJ630" s="29"/>
      <c r="CK630" s="29"/>
      <c r="CL630" s="29"/>
      <c r="CM630" s="29"/>
      <c r="CN630" s="29"/>
      <c r="CO630" s="29"/>
      <c r="CP630" s="29"/>
      <c r="CQ630" s="29"/>
      <c r="CR630" s="29"/>
      <c r="CS630" s="29"/>
      <c r="CT630" s="29"/>
      <c r="CU630" s="29"/>
      <c r="CV630" s="29"/>
      <c r="CW630" s="29"/>
      <c r="CX630" s="29"/>
      <c r="CY630" s="29"/>
      <c r="CZ630" s="29"/>
      <c r="DA630" s="29"/>
    </row>
    <row r="631" spans="6:105">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c r="AD631" s="29"/>
      <c r="AE631" s="29"/>
      <c r="AF631" s="29"/>
      <c r="AG631" s="29"/>
      <c r="AH631" s="29"/>
      <c r="AI631" s="29"/>
      <c r="AJ631" s="29"/>
      <c r="AK631" s="29"/>
      <c r="AL631" s="29"/>
      <c r="AM631" s="29"/>
      <c r="AN631" s="29"/>
      <c r="AO631" s="29"/>
      <c r="AP631" s="29"/>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BN631" s="29"/>
      <c r="BO631" s="29"/>
      <c r="BP631" s="29"/>
      <c r="BQ631" s="29"/>
      <c r="BR631" s="29"/>
      <c r="BS631" s="29"/>
      <c r="BT631" s="29"/>
      <c r="BU631" s="29"/>
      <c r="BV631" s="29"/>
      <c r="BW631" s="29"/>
      <c r="BX631" s="29"/>
      <c r="BY631" s="29"/>
      <c r="BZ631" s="29"/>
      <c r="CA631" s="29"/>
      <c r="CB631" s="29"/>
      <c r="CC631" s="29"/>
      <c r="CD631" s="29"/>
      <c r="CE631" s="29"/>
      <c r="CF631" s="29"/>
      <c r="CG631" s="29"/>
      <c r="CH631" s="29"/>
      <c r="CI631" s="29"/>
      <c r="CJ631" s="29"/>
      <c r="CK631" s="29"/>
      <c r="CL631" s="29"/>
      <c r="CM631" s="29"/>
      <c r="CN631" s="29"/>
      <c r="CO631" s="29"/>
      <c r="CP631" s="29"/>
      <c r="CQ631" s="29"/>
      <c r="CR631" s="29"/>
      <c r="CS631" s="29"/>
      <c r="CT631" s="29"/>
      <c r="CU631" s="29"/>
      <c r="CV631" s="29"/>
      <c r="CW631" s="29"/>
      <c r="CX631" s="29"/>
      <c r="CY631" s="29"/>
      <c r="CZ631" s="29"/>
      <c r="DA631" s="29"/>
    </row>
    <row r="632" spans="6:105">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c r="AD632" s="29"/>
      <c r="AE632" s="29"/>
      <c r="AF632" s="29"/>
      <c r="AG632" s="29"/>
      <c r="AH632" s="29"/>
      <c r="AI632" s="29"/>
      <c r="AJ632" s="29"/>
      <c r="AK632" s="29"/>
      <c r="AL632" s="29"/>
      <c r="AM632" s="29"/>
      <c r="AN632" s="29"/>
      <c r="AO632" s="29"/>
      <c r="AP632" s="29"/>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BN632" s="29"/>
      <c r="BO632" s="29"/>
      <c r="BP632" s="29"/>
      <c r="BQ632" s="29"/>
      <c r="BR632" s="29"/>
      <c r="BS632" s="29"/>
      <c r="BT632" s="29"/>
      <c r="BU632" s="29"/>
      <c r="BV632" s="29"/>
      <c r="BW632" s="29"/>
      <c r="BX632" s="29"/>
      <c r="BY632" s="29"/>
      <c r="BZ632" s="29"/>
      <c r="CA632" s="29"/>
      <c r="CB632" s="29"/>
      <c r="CC632" s="29"/>
      <c r="CD632" s="29"/>
      <c r="CE632" s="29"/>
      <c r="CF632" s="29"/>
      <c r="CG632" s="29"/>
      <c r="CH632" s="29"/>
      <c r="CI632" s="29"/>
      <c r="CJ632" s="29"/>
      <c r="CK632" s="29"/>
      <c r="CL632" s="29"/>
      <c r="CM632" s="29"/>
      <c r="CN632" s="29"/>
      <c r="CO632" s="29"/>
      <c r="CP632" s="29"/>
      <c r="CQ632" s="29"/>
      <c r="CR632" s="29"/>
      <c r="CS632" s="29"/>
      <c r="CT632" s="29"/>
      <c r="CU632" s="29"/>
      <c r="CV632" s="29"/>
      <c r="CW632" s="29"/>
      <c r="CX632" s="29"/>
      <c r="CY632" s="29"/>
      <c r="CZ632" s="29"/>
      <c r="DA632" s="29"/>
    </row>
    <row r="633" spans="6:105">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c r="AD633" s="29"/>
      <c r="AE633" s="29"/>
      <c r="AF633" s="29"/>
      <c r="AG633" s="29"/>
      <c r="AH633" s="29"/>
      <c r="AI633" s="29"/>
      <c r="AJ633" s="29"/>
      <c r="AK633" s="29"/>
      <c r="AL633" s="29"/>
      <c r="AM633" s="29"/>
      <c r="AN633" s="29"/>
      <c r="AO633" s="29"/>
      <c r="AP633" s="29"/>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BN633" s="29"/>
      <c r="BO633" s="29"/>
      <c r="BP633" s="29"/>
      <c r="BQ633" s="29"/>
      <c r="BR633" s="29"/>
      <c r="BS633" s="29"/>
      <c r="BT633" s="29"/>
      <c r="BU633" s="29"/>
      <c r="BV633" s="29"/>
      <c r="BW633" s="29"/>
      <c r="BX633" s="29"/>
      <c r="BY633" s="29"/>
      <c r="BZ633" s="29"/>
      <c r="CA633" s="29"/>
      <c r="CB633" s="29"/>
      <c r="CC633" s="29"/>
      <c r="CD633" s="29"/>
      <c r="CE633" s="29"/>
      <c r="CF633" s="29"/>
      <c r="CG633" s="29"/>
      <c r="CH633" s="29"/>
      <c r="CI633" s="29"/>
      <c r="CJ633" s="29"/>
      <c r="CK633" s="29"/>
      <c r="CL633" s="29"/>
      <c r="CM633" s="29"/>
      <c r="CN633" s="29"/>
      <c r="CO633" s="29"/>
      <c r="CP633" s="29"/>
      <c r="CQ633" s="29"/>
      <c r="CR633" s="29"/>
      <c r="CS633" s="29"/>
      <c r="CT633" s="29"/>
      <c r="CU633" s="29"/>
      <c r="CV633" s="29"/>
      <c r="CW633" s="29"/>
      <c r="CX633" s="29"/>
      <c r="CY633" s="29"/>
      <c r="CZ633" s="29"/>
      <c r="DA633" s="29"/>
    </row>
    <row r="634" spans="6:105">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29"/>
      <c r="AL634" s="29"/>
      <c r="AM634" s="29"/>
      <c r="AN634" s="29"/>
      <c r="AO634" s="29"/>
      <c r="AP634" s="29"/>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BN634" s="29"/>
      <c r="BO634" s="29"/>
      <c r="BP634" s="29"/>
      <c r="BQ634" s="29"/>
      <c r="BR634" s="29"/>
      <c r="BS634" s="29"/>
      <c r="BT634" s="29"/>
      <c r="BU634" s="29"/>
      <c r="BV634" s="29"/>
      <c r="BW634" s="29"/>
      <c r="BX634" s="29"/>
      <c r="BY634" s="29"/>
      <c r="BZ634" s="29"/>
      <c r="CA634" s="29"/>
      <c r="CB634" s="29"/>
      <c r="CC634" s="29"/>
      <c r="CD634" s="29"/>
      <c r="CE634" s="29"/>
      <c r="CF634" s="29"/>
      <c r="CG634" s="29"/>
      <c r="CH634" s="29"/>
      <c r="CI634" s="29"/>
      <c r="CJ634" s="29"/>
      <c r="CK634" s="29"/>
      <c r="CL634" s="29"/>
      <c r="CM634" s="29"/>
      <c r="CN634" s="29"/>
      <c r="CO634" s="29"/>
      <c r="CP634" s="29"/>
      <c r="CQ634" s="29"/>
      <c r="CR634" s="29"/>
      <c r="CS634" s="29"/>
      <c r="CT634" s="29"/>
      <c r="CU634" s="29"/>
      <c r="CV634" s="29"/>
      <c r="CW634" s="29"/>
      <c r="CX634" s="29"/>
      <c r="CY634" s="29"/>
      <c r="CZ634" s="29"/>
      <c r="DA634" s="29"/>
    </row>
    <row r="635" spans="6:105">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c r="AD635" s="29"/>
      <c r="AE635" s="29"/>
      <c r="AF635" s="29"/>
      <c r="AG635" s="29"/>
      <c r="AH635" s="29"/>
      <c r="AI635" s="29"/>
      <c r="AJ635" s="29"/>
      <c r="AK635" s="29"/>
      <c r="AL635" s="29"/>
      <c r="AM635" s="29"/>
      <c r="AN635" s="29"/>
      <c r="AO635" s="29"/>
      <c r="AP635" s="29"/>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BN635" s="29"/>
      <c r="BO635" s="29"/>
      <c r="BP635" s="29"/>
      <c r="BQ635" s="29"/>
      <c r="BR635" s="29"/>
      <c r="BS635" s="29"/>
      <c r="BT635" s="29"/>
      <c r="BU635" s="29"/>
      <c r="BV635" s="29"/>
      <c r="BW635" s="29"/>
      <c r="BX635" s="29"/>
      <c r="BY635" s="29"/>
      <c r="BZ635" s="29"/>
      <c r="CA635" s="29"/>
      <c r="CB635" s="29"/>
      <c r="CC635" s="29"/>
      <c r="CD635" s="29"/>
      <c r="CE635" s="29"/>
      <c r="CF635" s="29"/>
      <c r="CG635" s="29"/>
      <c r="CH635" s="29"/>
      <c r="CI635" s="29"/>
      <c r="CJ635" s="29"/>
      <c r="CK635" s="29"/>
      <c r="CL635" s="29"/>
      <c r="CM635" s="29"/>
      <c r="CN635" s="29"/>
      <c r="CO635" s="29"/>
      <c r="CP635" s="29"/>
      <c r="CQ635" s="29"/>
      <c r="CR635" s="29"/>
      <c r="CS635" s="29"/>
      <c r="CT635" s="29"/>
      <c r="CU635" s="29"/>
      <c r="CV635" s="29"/>
      <c r="CW635" s="29"/>
      <c r="CX635" s="29"/>
      <c r="CY635" s="29"/>
      <c r="CZ635" s="29"/>
      <c r="DA635" s="29"/>
    </row>
    <row r="636" spans="6:105">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c r="AD636" s="29"/>
      <c r="AE636" s="29"/>
      <c r="AF636" s="29"/>
      <c r="AG636" s="29"/>
      <c r="AH636" s="29"/>
      <c r="AI636" s="29"/>
      <c r="AJ636" s="29"/>
      <c r="AK636" s="29"/>
      <c r="AL636" s="29"/>
      <c r="AM636" s="29"/>
      <c r="AN636" s="29"/>
      <c r="AO636" s="29"/>
      <c r="AP636" s="29"/>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BN636" s="29"/>
      <c r="BO636" s="29"/>
      <c r="BP636" s="29"/>
      <c r="BQ636" s="29"/>
      <c r="BR636" s="29"/>
      <c r="BS636" s="29"/>
      <c r="BT636" s="29"/>
      <c r="BU636" s="29"/>
      <c r="BV636" s="29"/>
      <c r="BW636" s="29"/>
      <c r="BX636" s="29"/>
      <c r="BY636" s="29"/>
      <c r="BZ636" s="29"/>
      <c r="CA636" s="29"/>
      <c r="CB636" s="29"/>
      <c r="CC636" s="29"/>
      <c r="CD636" s="29"/>
      <c r="CE636" s="29"/>
      <c r="CF636" s="29"/>
      <c r="CG636" s="29"/>
      <c r="CH636" s="29"/>
      <c r="CI636" s="29"/>
      <c r="CJ636" s="29"/>
      <c r="CK636" s="29"/>
      <c r="CL636" s="29"/>
      <c r="CM636" s="29"/>
      <c r="CN636" s="29"/>
      <c r="CO636" s="29"/>
      <c r="CP636" s="29"/>
      <c r="CQ636" s="29"/>
      <c r="CR636" s="29"/>
      <c r="CS636" s="29"/>
      <c r="CT636" s="29"/>
      <c r="CU636" s="29"/>
      <c r="CV636" s="29"/>
      <c r="CW636" s="29"/>
      <c r="CX636" s="29"/>
      <c r="CY636" s="29"/>
      <c r="CZ636" s="29"/>
      <c r="DA636" s="29"/>
    </row>
    <row r="637" spans="6:105">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c r="AD637" s="29"/>
      <c r="AE637" s="29"/>
      <c r="AF637" s="29"/>
      <c r="AG637" s="29"/>
      <c r="AH637" s="29"/>
      <c r="AI637" s="29"/>
      <c r="AJ637" s="29"/>
      <c r="AK637" s="29"/>
      <c r="AL637" s="29"/>
      <c r="AM637" s="29"/>
      <c r="AN637" s="29"/>
      <c r="AO637" s="29"/>
      <c r="AP637" s="29"/>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BN637" s="29"/>
      <c r="BO637" s="29"/>
      <c r="BP637" s="29"/>
      <c r="BQ637" s="29"/>
      <c r="BR637" s="29"/>
      <c r="BS637" s="29"/>
      <c r="BT637" s="29"/>
      <c r="BU637" s="29"/>
      <c r="BV637" s="29"/>
      <c r="BW637" s="29"/>
      <c r="BX637" s="29"/>
      <c r="BY637" s="29"/>
      <c r="BZ637" s="29"/>
      <c r="CA637" s="29"/>
      <c r="CB637" s="29"/>
      <c r="CC637" s="29"/>
      <c r="CD637" s="29"/>
      <c r="CE637" s="29"/>
      <c r="CF637" s="29"/>
      <c r="CG637" s="29"/>
      <c r="CH637" s="29"/>
      <c r="CI637" s="29"/>
      <c r="CJ637" s="29"/>
      <c r="CK637" s="29"/>
      <c r="CL637" s="29"/>
      <c r="CM637" s="29"/>
      <c r="CN637" s="29"/>
      <c r="CO637" s="29"/>
      <c r="CP637" s="29"/>
      <c r="CQ637" s="29"/>
      <c r="CR637" s="29"/>
      <c r="CS637" s="29"/>
      <c r="CT637" s="29"/>
      <c r="CU637" s="29"/>
      <c r="CV637" s="29"/>
      <c r="CW637" s="29"/>
      <c r="CX637" s="29"/>
      <c r="CY637" s="29"/>
      <c r="CZ637" s="29"/>
      <c r="DA637" s="29"/>
    </row>
    <row r="638" spans="6:105">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c r="AD638" s="29"/>
      <c r="AE638" s="29"/>
      <c r="AF638" s="29"/>
      <c r="AG638" s="29"/>
      <c r="AH638" s="29"/>
      <c r="AI638" s="29"/>
      <c r="AJ638" s="29"/>
      <c r="AK638" s="29"/>
      <c r="AL638" s="29"/>
      <c r="AM638" s="29"/>
      <c r="AN638" s="29"/>
      <c r="AO638" s="29"/>
      <c r="AP638" s="29"/>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BN638" s="29"/>
      <c r="BO638" s="29"/>
      <c r="BP638" s="29"/>
      <c r="BQ638" s="29"/>
      <c r="BR638" s="29"/>
      <c r="BS638" s="29"/>
      <c r="BT638" s="29"/>
      <c r="BU638" s="29"/>
      <c r="BV638" s="29"/>
      <c r="BW638" s="29"/>
      <c r="BX638" s="29"/>
      <c r="BY638" s="29"/>
      <c r="BZ638" s="29"/>
      <c r="CA638" s="29"/>
      <c r="CB638" s="29"/>
      <c r="CC638" s="29"/>
      <c r="CD638" s="29"/>
      <c r="CE638" s="29"/>
      <c r="CF638" s="29"/>
      <c r="CG638" s="29"/>
      <c r="CH638" s="29"/>
      <c r="CI638" s="29"/>
      <c r="CJ638" s="29"/>
      <c r="CK638" s="29"/>
      <c r="CL638" s="29"/>
      <c r="CM638" s="29"/>
      <c r="CN638" s="29"/>
      <c r="CO638" s="29"/>
      <c r="CP638" s="29"/>
      <c r="CQ638" s="29"/>
      <c r="CR638" s="29"/>
      <c r="CS638" s="29"/>
      <c r="CT638" s="29"/>
      <c r="CU638" s="29"/>
      <c r="CV638" s="29"/>
      <c r="CW638" s="29"/>
      <c r="CX638" s="29"/>
      <c r="CY638" s="29"/>
      <c r="CZ638" s="29"/>
      <c r="DA638" s="29"/>
    </row>
    <row r="639" spans="6:105">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c r="AD639" s="29"/>
      <c r="AE639" s="29"/>
      <c r="AF639" s="29"/>
      <c r="AG639" s="29"/>
      <c r="AH639" s="29"/>
      <c r="AI639" s="29"/>
      <c r="AJ639" s="29"/>
      <c r="AK639" s="29"/>
      <c r="AL639" s="29"/>
      <c r="AM639" s="29"/>
      <c r="AN639" s="29"/>
      <c r="AO639" s="29"/>
      <c r="AP639" s="29"/>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BN639" s="29"/>
      <c r="BO639" s="29"/>
      <c r="BP639" s="29"/>
      <c r="BQ639" s="29"/>
      <c r="BR639" s="29"/>
      <c r="BS639" s="29"/>
      <c r="BT639" s="29"/>
      <c r="BU639" s="29"/>
      <c r="BV639" s="29"/>
      <c r="BW639" s="29"/>
      <c r="BX639" s="29"/>
      <c r="BY639" s="29"/>
      <c r="BZ639" s="29"/>
      <c r="CA639" s="29"/>
      <c r="CB639" s="29"/>
      <c r="CC639" s="29"/>
      <c r="CD639" s="29"/>
      <c r="CE639" s="29"/>
      <c r="CF639" s="29"/>
      <c r="CG639" s="29"/>
      <c r="CH639" s="29"/>
      <c r="CI639" s="29"/>
      <c r="CJ639" s="29"/>
      <c r="CK639" s="29"/>
      <c r="CL639" s="29"/>
      <c r="CM639" s="29"/>
      <c r="CN639" s="29"/>
      <c r="CO639" s="29"/>
      <c r="CP639" s="29"/>
      <c r="CQ639" s="29"/>
      <c r="CR639" s="29"/>
      <c r="CS639" s="29"/>
      <c r="CT639" s="29"/>
      <c r="CU639" s="29"/>
      <c r="CV639" s="29"/>
      <c r="CW639" s="29"/>
      <c r="CX639" s="29"/>
      <c r="CY639" s="29"/>
      <c r="CZ639" s="29"/>
      <c r="DA639" s="29"/>
    </row>
    <row r="640" spans="6:105">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c r="AD640" s="29"/>
      <c r="AE640" s="29"/>
      <c r="AF640" s="29"/>
      <c r="AG640" s="29"/>
      <c r="AH640" s="29"/>
      <c r="AI640" s="29"/>
      <c r="AJ640" s="29"/>
      <c r="AK640" s="29"/>
      <c r="AL640" s="29"/>
      <c r="AM640" s="29"/>
      <c r="AN640" s="29"/>
      <c r="AO640" s="29"/>
      <c r="AP640" s="29"/>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BN640" s="29"/>
      <c r="BO640" s="29"/>
      <c r="BP640" s="29"/>
      <c r="BQ640" s="29"/>
      <c r="BR640" s="29"/>
      <c r="BS640" s="29"/>
      <c r="BT640" s="29"/>
      <c r="BU640" s="29"/>
      <c r="BV640" s="29"/>
      <c r="BW640" s="29"/>
      <c r="BX640" s="29"/>
      <c r="BY640" s="29"/>
      <c r="BZ640" s="29"/>
      <c r="CA640" s="29"/>
      <c r="CB640" s="29"/>
      <c r="CC640" s="29"/>
      <c r="CD640" s="29"/>
      <c r="CE640" s="29"/>
      <c r="CF640" s="29"/>
      <c r="CG640" s="29"/>
      <c r="CH640" s="29"/>
      <c r="CI640" s="29"/>
      <c r="CJ640" s="29"/>
      <c r="CK640" s="29"/>
      <c r="CL640" s="29"/>
      <c r="CM640" s="29"/>
      <c r="CN640" s="29"/>
      <c r="CO640" s="29"/>
      <c r="CP640" s="29"/>
      <c r="CQ640" s="29"/>
      <c r="CR640" s="29"/>
      <c r="CS640" s="29"/>
      <c r="CT640" s="29"/>
      <c r="CU640" s="29"/>
      <c r="CV640" s="29"/>
      <c r="CW640" s="29"/>
      <c r="CX640" s="29"/>
      <c r="CY640" s="29"/>
      <c r="CZ640" s="29"/>
      <c r="DA640" s="29"/>
    </row>
    <row r="641" spans="6:105">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c r="AD641" s="29"/>
      <c r="AE641" s="29"/>
      <c r="AF641" s="29"/>
      <c r="AG641" s="29"/>
      <c r="AH641" s="29"/>
      <c r="AI641" s="29"/>
      <c r="AJ641" s="29"/>
      <c r="AK641" s="29"/>
      <c r="AL641" s="29"/>
      <c r="AM641" s="29"/>
      <c r="AN641" s="29"/>
      <c r="AO641" s="29"/>
      <c r="AP641" s="29"/>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BN641" s="29"/>
      <c r="BO641" s="29"/>
      <c r="BP641" s="29"/>
      <c r="BQ641" s="29"/>
      <c r="BR641" s="29"/>
      <c r="BS641" s="29"/>
      <c r="BT641" s="29"/>
      <c r="BU641" s="29"/>
      <c r="BV641" s="29"/>
      <c r="BW641" s="29"/>
      <c r="BX641" s="29"/>
      <c r="BY641" s="29"/>
      <c r="BZ641" s="29"/>
      <c r="CA641" s="29"/>
      <c r="CB641" s="29"/>
      <c r="CC641" s="29"/>
      <c r="CD641" s="29"/>
      <c r="CE641" s="29"/>
      <c r="CF641" s="29"/>
      <c r="CG641" s="29"/>
      <c r="CH641" s="29"/>
      <c r="CI641" s="29"/>
      <c r="CJ641" s="29"/>
      <c r="CK641" s="29"/>
      <c r="CL641" s="29"/>
      <c r="CM641" s="29"/>
      <c r="CN641" s="29"/>
      <c r="CO641" s="29"/>
      <c r="CP641" s="29"/>
      <c r="CQ641" s="29"/>
      <c r="CR641" s="29"/>
      <c r="CS641" s="29"/>
      <c r="CT641" s="29"/>
      <c r="CU641" s="29"/>
      <c r="CV641" s="29"/>
      <c r="CW641" s="29"/>
      <c r="CX641" s="29"/>
      <c r="CY641" s="29"/>
      <c r="CZ641" s="29"/>
      <c r="DA641" s="29"/>
    </row>
    <row r="642" spans="6:105">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c r="AD642" s="29"/>
      <c r="AE642" s="29"/>
      <c r="AF642" s="29"/>
      <c r="AG642" s="29"/>
      <c r="AH642" s="29"/>
      <c r="AI642" s="29"/>
      <c r="AJ642" s="29"/>
      <c r="AK642" s="29"/>
      <c r="AL642" s="29"/>
      <c r="AM642" s="29"/>
      <c r="AN642" s="29"/>
      <c r="AO642" s="29"/>
      <c r="AP642" s="29"/>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BN642" s="29"/>
      <c r="BO642" s="29"/>
      <c r="BP642" s="29"/>
      <c r="BQ642" s="29"/>
      <c r="BR642" s="29"/>
      <c r="BS642" s="29"/>
      <c r="BT642" s="29"/>
      <c r="BU642" s="29"/>
      <c r="BV642" s="29"/>
      <c r="BW642" s="29"/>
      <c r="BX642" s="29"/>
      <c r="BY642" s="29"/>
      <c r="BZ642" s="29"/>
      <c r="CA642" s="29"/>
      <c r="CB642" s="29"/>
      <c r="CC642" s="29"/>
      <c r="CD642" s="29"/>
      <c r="CE642" s="29"/>
      <c r="CF642" s="29"/>
      <c r="CG642" s="29"/>
      <c r="CH642" s="29"/>
      <c r="CI642" s="29"/>
      <c r="CJ642" s="29"/>
      <c r="CK642" s="29"/>
      <c r="CL642" s="29"/>
      <c r="CM642" s="29"/>
      <c r="CN642" s="29"/>
      <c r="CO642" s="29"/>
      <c r="CP642" s="29"/>
      <c r="CQ642" s="29"/>
      <c r="CR642" s="29"/>
      <c r="CS642" s="29"/>
      <c r="CT642" s="29"/>
      <c r="CU642" s="29"/>
      <c r="CV642" s="29"/>
      <c r="CW642" s="29"/>
      <c r="CX642" s="29"/>
      <c r="CY642" s="29"/>
      <c r="CZ642" s="29"/>
      <c r="DA642" s="29"/>
    </row>
    <row r="643" spans="6:105">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c r="AD643" s="29"/>
      <c r="AE643" s="29"/>
      <c r="AF643" s="29"/>
      <c r="AG643" s="29"/>
      <c r="AH643" s="29"/>
      <c r="AI643" s="29"/>
      <c r="AJ643" s="29"/>
      <c r="AK643" s="29"/>
      <c r="AL643" s="29"/>
      <c r="AM643" s="29"/>
      <c r="AN643" s="29"/>
      <c r="AO643" s="29"/>
      <c r="AP643" s="29"/>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BN643" s="29"/>
      <c r="BO643" s="29"/>
      <c r="BP643" s="29"/>
      <c r="BQ643" s="29"/>
      <c r="BR643" s="29"/>
      <c r="BS643" s="29"/>
      <c r="BT643" s="29"/>
      <c r="BU643" s="29"/>
      <c r="BV643" s="29"/>
      <c r="BW643" s="29"/>
      <c r="BX643" s="29"/>
      <c r="BY643" s="29"/>
      <c r="BZ643" s="29"/>
      <c r="CA643" s="29"/>
      <c r="CB643" s="29"/>
      <c r="CC643" s="29"/>
      <c r="CD643" s="29"/>
      <c r="CE643" s="29"/>
      <c r="CF643" s="29"/>
      <c r="CG643" s="29"/>
      <c r="CH643" s="29"/>
      <c r="CI643" s="29"/>
      <c r="CJ643" s="29"/>
      <c r="CK643" s="29"/>
      <c r="CL643" s="29"/>
      <c r="CM643" s="29"/>
      <c r="CN643" s="29"/>
      <c r="CO643" s="29"/>
      <c r="CP643" s="29"/>
      <c r="CQ643" s="29"/>
      <c r="CR643" s="29"/>
      <c r="CS643" s="29"/>
      <c r="CT643" s="29"/>
      <c r="CU643" s="29"/>
      <c r="CV643" s="29"/>
      <c r="CW643" s="29"/>
      <c r="CX643" s="29"/>
      <c r="CY643" s="29"/>
      <c r="CZ643" s="29"/>
      <c r="DA643" s="29"/>
    </row>
    <row r="644" spans="6:105">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c r="AD644" s="29"/>
      <c r="AE644" s="29"/>
      <c r="AF644" s="29"/>
      <c r="AG644" s="29"/>
      <c r="AH644" s="29"/>
      <c r="AI644" s="29"/>
      <c r="AJ644" s="29"/>
      <c r="AK644" s="29"/>
      <c r="AL644" s="29"/>
      <c r="AM644" s="29"/>
      <c r="AN644" s="29"/>
      <c r="AO644" s="29"/>
      <c r="AP644" s="29"/>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BN644" s="29"/>
      <c r="BO644" s="29"/>
      <c r="BP644" s="29"/>
      <c r="BQ644" s="29"/>
      <c r="BR644" s="29"/>
      <c r="BS644" s="29"/>
      <c r="BT644" s="29"/>
      <c r="BU644" s="29"/>
      <c r="BV644" s="29"/>
      <c r="BW644" s="29"/>
      <c r="BX644" s="29"/>
      <c r="BY644" s="29"/>
      <c r="BZ644" s="29"/>
      <c r="CA644" s="29"/>
      <c r="CB644" s="29"/>
      <c r="CC644" s="29"/>
      <c r="CD644" s="29"/>
      <c r="CE644" s="29"/>
      <c r="CF644" s="29"/>
      <c r="CG644" s="29"/>
      <c r="CH644" s="29"/>
      <c r="CI644" s="29"/>
      <c r="CJ644" s="29"/>
      <c r="CK644" s="29"/>
      <c r="CL644" s="29"/>
      <c r="CM644" s="29"/>
      <c r="CN644" s="29"/>
      <c r="CO644" s="29"/>
      <c r="CP644" s="29"/>
      <c r="CQ644" s="29"/>
      <c r="CR644" s="29"/>
      <c r="CS644" s="29"/>
      <c r="CT644" s="29"/>
      <c r="CU644" s="29"/>
      <c r="CV644" s="29"/>
      <c r="CW644" s="29"/>
      <c r="CX644" s="29"/>
      <c r="CY644" s="29"/>
      <c r="CZ644" s="29"/>
      <c r="DA644" s="29"/>
    </row>
    <row r="645" spans="6:105">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c r="AD645" s="29"/>
      <c r="AE645" s="29"/>
      <c r="AF645" s="29"/>
      <c r="AG645" s="29"/>
      <c r="AH645" s="29"/>
      <c r="AI645" s="29"/>
      <c r="AJ645" s="29"/>
      <c r="AK645" s="29"/>
      <c r="AL645" s="29"/>
      <c r="AM645" s="29"/>
      <c r="AN645" s="29"/>
      <c r="AO645" s="29"/>
      <c r="AP645" s="29"/>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BN645" s="29"/>
      <c r="BO645" s="29"/>
      <c r="BP645" s="29"/>
      <c r="BQ645" s="29"/>
      <c r="BR645" s="29"/>
      <c r="BS645" s="29"/>
      <c r="BT645" s="29"/>
      <c r="BU645" s="29"/>
      <c r="BV645" s="29"/>
      <c r="BW645" s="29"/>
      <c r="BX645" s="29"/>
      <c r="BY645" s="29"/>
      <c r="BZ645" s="29"/>
      <c r="CA645" s="29"/>
      <c r="CB645" s="29"/>
      <c r="CC645" s="29"/>
      <c r="CD645" s="29"/>
      <c r="CE645" s="29"/>
      <c r="CF645" s="29"/>
      <c r="CG645" s="29"/>
      <c r="CH645" s="29"/>
      <c r="CI645" s="29"/>
      <c r="CJ645" s="29"/>
      <c r="CK645" s="29"/>
      <c r="CL645" s="29"/>
      <c r="CM645" s="29"/>
      <c r="CN645" s="29"/>
      <c r="CO645" s="29"/>
      <c r="CP645" s="29"/>
      <c r="CQ645" s="29"/>
      <c r="CR645" s="29"/>
      <c r="CS645" s="29"/>
      <c r="CT645" s="29"/>
      <c r="CU645" s="29"/>
      <c r="CV645" s="29"/>
      <c r="CW645" s="29"/>
      <c r="CX645" s="29"/>
      <c r="CY645" s="29"/>
      <c r="CZ645" s="29"/>
      <c r="DA645" s="29"/>
    </row>
    <row r="646" spans="6:105">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c r="AD646" s="29"/>
      <c r="AE646" s="29"/>
      <c r="AF646" s="29"/>
      <c r="AG646" s="29"/>
      <c r="AH646" s="29"/>
      <c r="AI646" s="29"/>
      <c r="AJ646" s="29"/>
      <c r="AK646" s="29"/>
      <c r="AL646" s="29"/>
      <c r="AM646" s="29"/>
      <c r="AN646" s="29"/>
      <c r="AO646" s="29"/>
      <c r="AP646" s="29"/>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BN646" s="29"/>
      <c r="BO646" s="29"/>
      <c r="BP646" s="29"/>
      <c r="BQ646" s="29"/>
      <c r="BR646" s="29"/>
      <c r="BS646" s="29"/>
      <c r="BT646" s="29"/>
      <c r="BU646" s="29"/>
      <c r="BV646" s="29"/>
      <c r="BW646" s="29"/>
      <c r="BX646" s="29"/>
      <c r="BY646" s="29"/>
      <c r="BZ646" s="29"/>
      <c r="CA646" s="29"/>
      <c r="CB646" s="29"/>
      <c r="CC646" s="29"/>
      <c r="CD646" s="29"/>
      <c r="CE646" s="29"/>
      <c r="CF646" s="29"/>
      <c r="CG646" s="29"/>
      <c r="CH646" s="29"/>
      <c r="CI646" s="29"/>
      <c r="CJ646" s="29"/>
      <c r="CK646" s="29"/>
      <c r="CL646" s="29"/>
      <c r="CM646" s="29"/>
      <c r="CN646" s="29"/>
      <c r="CO646" s="29"/>
      <c r="CP646" s="29"/>
      <c r="CQ646" s="29"/>
      <c r="CR646" s="29"/>
      <c r="CS646" s="29"/>
      <c r="CT646" s="29"/>
      <c r="CU646" s="29"/>
      <c r="CV646" s="29"/>
      <c r="CW646" s="29"/>
      <c r="CX646" s="29"/>
      <c r="CY646" s="29"/>
      <c r="CZ646" s="29"/>
      <c r="DA646" s="29"/>
    </row>
    <row r="647" spans="6:105">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c r="AD647" s="29"/>
      <c r="AE647" s="29"/>
      <c r="AF647" s="29"/>
      <c r="AG647" s="29"/>
      <c r="AH647" s="29"/>
      <c r="AI647" s="29"/>
      <c r="AJ647" s="29"/>
      <c r="AK647" s="29"/>
      <c r="AL647" s="29"/>
      <c r="AM647" s="29"/>
      <c r="AN647" s="29"/>
      <c r="AO647" s="29"/>
      <c r="AP647" s="29"/>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BN647" s="29"/>
      <c r="BO647" s="29"/>
      <c r="BP647" s="29"/>
      <c r="BQ647" s="29"/>
      <c r="BR647" s="29"/>
      <c r="BS647" s="29"/>
      <c r="BT647" s="29"/>
      <c r="BU647" s="29"/>
      <c r="BV647" s="29"/>
      <c r="BW647" s="29"/>
      <c r="BX647" s="29"/>
      <c r="BY647" s="29"/>
      <c r="BZ647" s="29"/>
      <c r="CA647" s="29"/>
      <c r="CB647" s="29"/>
      <c r="CC647" s="29"/>
      <c r="CD647" s="29"/>
      <c r="CE647" s="29"/>
      <c r="CF647" s="29"/>
      <c r="CG647" s="29"/>
      <c r="CH647" s="29"/>
      <c r="CI647" s="29"/>
      <c r="CJ647" s="29"/>
      <c r="CK647" s="29"/>
      <c r="CL647" s="29"/>
      <c r="CM647" s="29"/>
      <c r="CN647" s="29"/>
      <c r="CO647" s="29"/>
      <c r="CP647" s="29"/>
      <c r="CQ647" s="29"/>
      <c r="CR647" s="29"/>
      <c r="CS647" s="29"/>
      <c r="CT647" s="29"/>
      <c r="CU647" s="29"/>
      <c r="CV647" s="29"/>
      <c r="CW647" s="29"/>
      <c r="CX647" s="29"/>
      <c r="CY647" s="29"/>
      <c r="CZ647" s="29"/>
      <c r="DA647" s="29"/>
    </row>
    <row r="648" spans="6:105">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c r="AD648" s="29"/>
      <c r="AE648" s="29"/>
      <c r="AF648" s="29"/>
      <c r="AG648" s="29"/>
      <c r="AH648" s="29"/>
      <c r="AI648" s="29"/>
      <c r="AJ648" s="29"/>
      <c r="AK648" s="29"/>
      <c r="AL648" s="29"/>
      <c r="AM648" s="29"/>
      <c r="AN648" s="29"/>
      <c r="AO648" s="29"/>
      <c r="AP648" s="29"/>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BN648" s="29"/>
      <c r="BO648" s="29"/>
      <c r="BP648" s="29"/>
      <c r="BQ648" s="29"/>
      <c r="BR648" s="29"/>
      <c r="BS648" s="29"/>
      <c r="BT648" s="29"/>
      <c r="BU648" s="29"/>
      <c r="BV648" s="29"/>
      <c r="BW648" s="29"/>
      <c r="BX648" s="29"/>
      <c r="BY648" s="29"/>
      <c r="BZ648" s="29"/>
      <c r="CA648" s="29"/>
      <c r="CB648" s="29"/>
      <c r="CC648" s="29"/>
      <c r="CD648" s="29"/>
      <c r="CE648" s="29"/>
      <c r="CF648" s="29"/>
      <c r="CG648" s="29"/>
      <c r="CH648" s="29"/>
      <c r="CI648" s="29"/>
      <c r="CJ648" s="29"/>
      <c r="CK648" s="29"/>
      <c r="CL648" s="29"/>
      <c r="CM648" s="29"/>
      <c r="CN648" s="29"/>
      <c r="CO648" s="29"/>
      <c r="CP648" s="29"/>
      <c r="CQ648" s="29"/>
      <c r="CR648" s="29"/>
      <c r="CS648" s="29"/>
      <c r="CT648" s="29"/>
      <c r="CU648" s="29"/>
      <c r="CV648" s="29"/>
      <c r="CW648" s="29"/>
      <c r="CX648" s="29"/>
      <c r="CY648" s="29"/>
      <c r="CZ648" s="29"/>
      <c r="DA648" s="29"/>
    </row>
    <row r="649" spans="6:105">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c r="AD649" s="29"/>
      <c r="AE649" s="29"/>
      <c r="AF649" s="29"/>
      <c r="AG649" s="29"/>
      <c r="AH649" s="29"/>
      <c r="AI649" s="29"/>
      <c r="AJ649" s="29"/>
      <c r="AK649" s="29"/>
      <c r="AL649" s="29"/>
      <c r="AM649" s="29"/>
      <c r="AN649" s="29"/>
      <c r="AO649" s="29"/>
      <c r="AP649" s="29"/>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BN649" s="29"/>
      <c r="BO649" s="29"/>
      <c r="BP649" s="29"/>
      <c r="BQ649" s="29"/>
      <c r="BR649" s="29"/>
      <c r="BS649" s="29"/>
      <c r="BT649" s="29"/>
      <c r="BU649" s="29"/>
      <c r="BV649" s="29"/>
      <c r="BW649" s="29"/>
      <c r="BX649" s="29"/>
      <c r="BY649" s="29"/>
      <c r="BZ649" s="29"/>
      <c r="CA649" s="29"/>
      <c r="CB649" s="29"/>
      <c r="CC649" s="29"/>
      <c r="CD649" s="29"/>
      <c r="CE649" s="29"/>
      <c r="CF649" s="29"/>
      <c r="CG649" s="29"/>
      <c r="CH649" s="29"/>
      <c r="CI649" s="29"/>
      <c r="CJ649" s="29"/>
      <c r="CK649" s="29"/>
      <c r="CL649" s="29"/>
      <c r="CM649" s="29"/>
      <c r="CN649" s="29"/>
      <c r="CO649" s="29"/>
      <c r="CP649" s="29"/>
      <c r="CQ649" s="29"/>
      <c r="CR649" s="29"/>
      <c r="CS649" s="29"/>
      <c r="CT649" s="29"/>
      <c r="CU649" s="29"/>
      <c r="CV649" s="29"/>
      <c r="CW649" s="29"/>
      <c r="CX649" s="29"/>
      <c r="CY649" s="29"/>
      <c r="CZ649" s="29"/>
      <c r="DA649" s="29"/>
    </row>
    <row r="650" spans="6:105">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c r="AD650" s="29"/>
      <c r="AE650" s="29"/>
      <c r="AF650" s="29"/>
      <c r="AG650" s="29"/>
      <c r="AH650" s="29"/>
      <c r="AI650" s="29"/>
      <c r="AJ650" s="29"/>
      <c r="AK650" s="29"/>
      <c r="AL650" s="29"/>
      <c r="AM650" s="29"/>
      <c r="AN650" s="29"/>
      <c r="AO650" s="29"/>
      <c r="AP650" s="29"/>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BN650" s="29"/>
      <c r="BO650" s="29"/>
      <c r="BP650" s="29"/>
      <c r="BQ650" s="29"/>
      <c r="BR650" s="29"/>
      <c r="BS650" s="29"/>
      <c r="BT650" s="29"/>
      <c r="BU650" s="29"/>
      <c r="BV650" s="29"/>
      <c r="BW650" s="29"/>
      <c r="BX650" s="29"/>
      <c r="BY650" s="29"/>
      <c r="BZ650" s="29"/>
      <c r="CA650" s="29"/>
      <c r="CB650" s="29"/>
      <c r="CC650" s="29"/>
      <c r="CD650" s="29"/>
      <c r="CE650" s="29"/>
      <c r="CF650" s="29"/>
      <c r="CG650" s="29"/>
      <c r="CH650" s="29"/>
      <c r="CI650" s="29"/>
      <c r="CJ650" s="29"/>
      <c r="CK650" s="29"/>
      <c r="CL650" s="29"/>
      <c r="CM650" s="29"/>
      <c r="CN650" s="29"/>
      <c r="CO650" s="29"/>
      <c r="CP650" s="29"/>
      <c r="CQ650" s="29"/>
      <c r="CR650" s="29"/>
      <c r="CS650" s="29"/>
      <c r="CT650" s="29"/>
      <c r="CU650" s="29"/>
      <c r="CV650" s="29"/>
      <c r="CW650" s="29"/>
      <c r="CX650" s="29"/>
      <c r="CY650" s="29"/>
      <c r="CZ650" s="29"/>
      <c r="DA650" s="29"/>
    </row>
    <row r="651" spans="6:105">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29"/>
      <c r="AL651" s="29"/>
      <c r="AM651" s="29"/>
      <c r="AN651" s="29"/>
      <c r="AO651" s="29"/>
      <c r="AP651" s="29"/>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BN651" s="29"/>
      <c r="BO651" s="29"/>
      <c r="BP651" s="29"/>
      <c r="BQ651" s="29"/>
      <c r="BR651" s="29"/>
      <c r="BS651" s="29"/>
      <c r="BT651" s="29"/>
      <c r="BU651" s="29"/>
      <c r="BV651" s="29"/>
      <c r="BW651" s="29"/>
      <c r="BX651" s="29"/>
      <c r="BY651" s="29"/>
      <c r="BZ651" s="29"/>
      <c r="CA651" s="29"/>
      <c r="CB651" s="29"/>
      <c r="CC651" s="29"/>
      <c r="CD651" s="29"/>
      <c r="CE651" s="29"/>
      <c r="CF651" s="29"/>
      <c r="CG651" s="29"/>
      <c r="CH651" s="29"/>
      <c r="CI651" s="29"/>
      <c r="CJ651" s="29"/>
      <c r="CK651" s="29"/>
      <c r="CL651" s="29"/>
      <c r="CM651" s="29"/>
      <c r="CN651" s="29"/>
      <c r="CO651" s="29"/>
      <c r="CP651" s="29"/>
      <c r="CQ651" s="29"/>
      <c r="CR651" s="29"/>
      <c r="CS651" s="29"/>
      <c r="CT651" s="29"/>
      <c r="CU651" s="29"/>
      <c r="CV651" s="29"/>
      <c r="CW651" s="29"/>
      <c r="CX651" s="29"/>
      <c r="CY651" s="29"/>
      <c r="CZ651" s="29"/>
      <c r="DA651" s="29"/>
    </row>
    <row r="652" spans="6:105">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c r="AD652" s="29"/>
      <c r="AE652" s="29"/>
      <c r="AF652" s="29"/>
      <c r="AG652" s="29"/>
      <c r="AH652" s="29"/>
      <c r="AI652" s="29"/>
      <c r="AJ652" s="29"/>
      <c r="AK652" s="29"/>
      <c r="AL652" s="29"/>
      <c r="AM652" s="29"/>
      <c r="AN652" s="29"/>
      <c r="AO652" s="29"/>
      <c r="AP652" s="29"/>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BN652" s="29"/>
      <c r="BO652" s="29"/>
      <c r="BP652" s="29"/>
      <c r="BQ652" s="29"/>
      <c r="BR652" s="29"/>
      <c r="BS652" s="29"/>
      <c r="BT652" s="29"/>
      <c r="BU652" s="29"/>
      <c r="BV652" s="29"/>
      <c r="BW652" s="29"/>
      <c r="BX652" s="29"/>
      <c r="BY652" s="29"/>
      <c r="BZ652" s="29"/>
      <c r="CA652" s="29"/>
      <c r="CB652" s="29"/>
      <c r="CC652" s="29"/>
      <c r="CD652" s="29"/>
      <c r="CE652" s="29"/>
      <c r="CF652" s="29"/>
      <c r="CG652" s="29"/>
      <c r="CH652" s="29"/>
      <c r="CI652" s="29"/>
      <c r="CJ652" s="29"/>
      <c r="CK652" s="29"/>
      <c r="CL652" s="29"/>
      <c r="CM652" s="29"/>
      <c r="CN652" s="29"/>
      <c r="CO652" s="29"/>
      <c r="CP652" s="29"/>
      <c r="CQ652" s="29"/>
      <c r="CR652" s="29"/>
      <c r="CS652" s="29"/>
      <c r="CT652" s="29"/>
      <c r="CU652" s="29"/>
      <c r="CV652" s="29"/>
      <c r="CW652" s="29"/>
      <c r="CX652" s="29"/>
      <c r="CY652" s="29"/>
      <c r="CZ652" s="29"/>
      <c r="DA652" s="29"/>
    </row>
    <row r="653" spans="6:105">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c r="AD653" s="29"/>
      <c r="AE653" s="29"/>
      <c r="AF653" s="29"/>
      <c r="AG653" s="29"/>
      <c r="AH653" s="29"/>
      <c r="AI653" s="29"/>
      <c r="AJ653" s="29"/>
      <c r="AK653" s="29"/>
      <c r="AL653" s="29"/>
      <c r="AM653" s="29"/>
      <c r="AN653" s="29"/>
      <c r="AO653" s="29"/>
      <c r="AP653" s="29"/>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BN653" s="29"/>
      <c r="BO653" s="29"/>
      <c r="BP653" s="29"/>
      <c r="BQ653" s="29"/>
      <c r="BR653" s="29"/>
      <c r="BS653" s="29"/>
      <c r="BT653" s="29"/>
      <c r="BU653" s="29"/>
      <c r="BV653" s="29"/>
      <c r="BW653" s="29"/>
      <c r="BX653" s="29"/>
      <c r="BY653" s="29"/>
      <c r="BZ653" s="29"/>
      <c r="CA653" s="29"/>
      <c r="CB653" s="29"/>
      <c r="CC653" s="29"/>
      <c r="CD653" s="29"/>
      <c r="CE653" s="29"/>
      <c r="CF653" s="29"/>
      <c r="CG653" s="29"/>
      <c r="CH653" s="29"/>
      <c r="CI653" s="29"/>
      <c r="CJ653" s="29"/>
      <c r="CK653" s="29"/>
      <c r="CL653" s="29"/>
      <c r="CM653" s="29"/>
      <c r="CN653" s="29"/>
      <c r="CO653" s="29"/>
      <c r="CP653" s="29"/>
      <c r="CQ653" s="29"/>
      <c r="CR653" s="29"/>
      <c r="CS653" s="29"/>
      <c r="CT653" s="29"/>
      <c r="CU653" s="29"/>
      <c r="CV653" s="29"/>
      <c r="CW653" s="29"/>
      <c r="CX653" s="29"/>
      <c r="CY653" s="29"/>
      <c r="CZ653" s="29"/>
      <c r="DA653" s="29"/>
    </row>
    <row r="654" spans="6:105">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c r="AD654" s="29"/>
      <c r="AE654" s="29"/>
      <c r="AF654" s="29"/>
      <c r="AG654" s="29"/>
      <c r="AH654" s="29"/>
      <c r="AI654" s="29"/>
      <c r="AJ654" s="29"/>
      <c r="AK654" s="29"/>
      <c r="AL654" s="29"/>
      <c r="AM654" s="29"/>
      <c r="AN654" s="29"/>
      <c r="AO654" s="29"/>
      <c r="AP654" s="29"/>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BN654" s="29"/>
      <c r="BO654" s="29"/>
      <c r="BP654" s="29"/>
      <c r="BQ654" s="29"/>
      <c r="BR654" s="29"/>
      <c r="BS654" s="29"/>
      <c r="BT654" s="29"/>
      <c r="BU654" s="29"/>
      <c r="BV654" s="29"/>
      <c r="BW654" s="29"/>
      <c r="BX654" s="29"/>
      <c r="BY654" s="29"/>
      <c r="BZ654" s="29"/>
      <c r="CA654" s="29"/>
      <c r="CB654" s="29"/>
      <c r="CC654" s="29"/>
      <c r="CD654" s="29"/>
      <c r="CE654" s="29"/>
      <c r="CF654" s="29"/>
      <c r="CG654" s="29"/>
      <c r="CH654" s="29"/>
      <c r="CI654" s="29"/>
      <c r="CJ654" s="29"/>
      <c r="CK654" s="29"/>
      <c r="CL654" s="29"/>
      <c r="CM654" s="29"/>
      <c r="CN654" s="29"/>
      <c r="CO654" s="29"/>
      <c r="CP654" s="29"/>
      <c r="CQ654" s="29"/>
      <c r="CR654" s="29"/>
      <c r="CS654" s="29"/>
      <c r="CT654" s="29"/>
      <c r="CU654" s="29"/>
      <c r="CV654" s="29"/>
      <c r="CW654" s="29"/>
      <c r="CX654" s="29"/>
      <c r="CY654" s="29"/>
      <c r="CZ654" s="29"/>
      <c r="DA654" s="29"/>
    </row>
    <row r="655" spans="6:105">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29"/>
      <c r="AL655" s="29"/>
      <c r="AM655" s="29"/>
      <c r="AN655" s="29"/>
      <c r="AO655" s="29"/>
      <c r="AP655" s="29"/>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BN655" s="29"/>
      <c r="BO655" s="29"/>
      <c r="BP655" s="29"/>
      <c r="BQ655" s="29"/>
      <c r="BR655" s="29"/>
      <c r="BS655" s="29"/>
      <c r="BT655" s="29"/>
      <c r="BU655" s="29"/>
      <c r="BV655" s="29"/>
      <c r="BW655" s="29"/>
      <c r="BX655" s="29"/>
      <c r="BY655" s="29"/>
      <c r="BZ655" s="29"/>
      <c r="CA655" s="29"/>
      <c r="CB655" s="29"/>
      <c r="CC655" s="29"/>
      <c r="CD655" s="29"/>
      <c r="CE655" s="29"/>
      <c r="CF655" s="29"/>
      <c r="CG655" s="29"/>
      <c r="CH655" s="29"/>
      <c r="CI655" s="29"/>
      <c r="CJ655" s="29"/>
      <c r="CK655" s="29"/>
      <c r="CL655" s="29"/>
      <c r="CM655" s="29"/>
      <c r="CN655" s="29"/>
      <c r="CO655" s="29"/>
      <c r="CP655" s="29"/>
      <c r="CQ655" s="29"/>
      <c r="CR655" s="29"/>
      <c r="CS655" s="29"/>
      <c r="CT655" s="29"/>
      <c r="CU655" s="29"/>
      <c r="CV655" s="29"/>
      <c r="CW655" s="29"/>
      <c r="CX655" s="29"/>
      <c r="CY655" s="29"/>
      <c r="CZ655" s="29"/>
      <c r="DA655" s="29"/>
    </row>
    <row r="656" spans="6:105">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c r="AD656" s="29"/>
      <c r="AE656" s="29"/>
      <c r="AF656" s="29"/>
      <c r="AG656" s="29"/>
      <c r="AH656" s="29"/>
      <c r="AI656" s="29"/>
      <c r="AJ656" s="29"/>
      <c r="AK656" s="29"/>
      <c r="AL656" s="29"/>
      <c r="AM656" s="29"/>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c r="CA656" s="29"/>
      <c r="CB656" s="29"/>
      <c r="CC656" s="29"/>
      <c r="CD656" s="29"/>
      <c r="CE656" s="29"/>
      <c r="CF656" s="29"/>
      <c r="CG656" s="29"/>
      <c r="CH656" s="29"/>
      <c r="CI656" s="29"/>
      <c r="CJ656" s="29"/>
      <c r="CK656" s="29"/>
      <c r="CL656" s="29"/>
      <c r="CM656" s="29"/>
      <c r="CN656" s="29"/>
      <c r="CO656" s="29"/>
      <c r="CP656" s="29"/>
      <c r="CQ656" s="29"/>
      <c r="CR656" s="29"/>
      <c r="CS656" s="29"/>
      <c r="CT656" s="29"/>
      <c r="CU656" s="29"/>
      <c r="CV656" s="29"/>
      <c r="CW656" s="29"/>
      <c r="CX656" s="29"/>
      <c r="CY656" s="29"/>
      <c r="CZ656" s="29"/>
      <c r="DA656" s="29"/>
    </row>
    <row r="657" spans="6:105">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c r="AD657" s="29"/>
      <c r="AE657" s="29"/>
      <c r="AF657" s="29"/>
      <c r="AG657" s="29"/>
      <c r="AH657" s="29"/>
      <c r="AI657" s="29"/>
      <c r="AJ657" s="29"/>
      <c r="AK657" s="29"/>
      <c r="AL657" s="29"/>
      <c r="AM657" s="29"/>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c r="CA657" s="29"/>
      <c r="CB657" s="29"/>
      <c r="CC657" s="29"/>
      <c r="CD657" s="29"/>
      <c r="CE657" s="29"/>
      <c r="CF657" s="29"/>
      <c r="CG657" s="29"/>
      <c r="CH657" s="29"/>
      <c r="CI657" s="29"/>
      <c r="CJ657" s="29"/>
      <c r="CK657" s="29"/>
      <c r="CL657" s="29"/>
      <c r="CM657" s="29"/>
      <c r="CN657" s="29"/>
      <c r="CO657" s="29"/>
      <c r="CP657" s="29"/>
      <c r="CQ657" s="29"/>
      <c r="CR657" s="29"/>
      <c r="CS657" s="29"/>
      <c r="CT657" s="29"/>
      <c r="CU657" s="29"/>
      <c r="CV657" s="29"/>
      <c r="CW657" s="29"/>
      <c r="CX657" s="29"/>
      <c r="CY657" s="29"/>
      <c r="CZ657" s="29"/>
      <c r="DA657" s="29"/>
    </row>
    <row r="658" spans="6:105">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c r="AD658" s="29"/>
      <c r="AE658" s="29"/>
      <c r="AF658" s="29"/>
      <c r="AG658" s="29"/>
      <c r="AH658" s="29"/>
      <c r="AI658" s="29"/>
      <c r="AJ658" s="29"/>
      <c r="AK658" s="29"/>
      <c r="AL658" s="29"/>
      <c r="AM658" s="29"/>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c r="CA658" s="29"/>
      <c r="CB658" s="29"/>
      <c r="CC658" s="29"/>
      <c r="CD658" s="29"/>
      <c r="CE658" s="29"/>
      <c r="CF658" s="29"/>
      <c r="CG658" s="29"/>
      <c r="CH658" s="29"/>
      <c r="CI658" s="29"/>
      <c r="CJ658" s="29"/>
      <c r="CK658" s="29"/>
      <c r="CL658" s="29"/>
      <c r="CM658" s="29"/>
      <c r="CN658" s="29"/>
      <c r="CO658" s="29"/>
      <c r="CP658" s="29"/>
      <c r="CQ658" s="29"/>
      <c r="CR658" s="29"/>
      <c r="CS658" s="29"/>
      <c r="CT658" s="29"/>
      <c r="CU658" s="29"/>
      <c r="CV658" s="29"/>
      <c r="CW658" s="29"/>
      <c r="CX658" s="29"/>
      <c r="CY658" s="29"/>
      <c r="CZ658" s="29"/>
      <c r="DA658" s="29"/>
    </row>
    <row r="659" spans="6:105">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29"/>
      <c r="AL659" s="29"/>
      <c r="AM659" s="29"/>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c r="CA659" s="29"/>
      <c r="CB659" s="29"/>
      <c r="CC659" s="29"/>
      <c r="CD659" s="29"/>
      <c r="CE659" s="29"/>
      <c r="CF659" s="29"/>
      <c r="CG659" s="29"/>
      <c r="CH659" s="29"/>
      <c r="CI659" s="29"/>
      <c r="CJ659" s="29"/>
      <c r="CK659" s="29"/>
      <c r="CL659" s="29"/>
      <c r="CM659" s="29"/>
      <c r="CN659" s="29"/>
      <c r="CO659" s="29"/>
      <c r="CP659" s="29"/>
      <c r="CQ659" s="29"/>
      <c r="CR659" s="29"/>
      <c r="CS659" s="29"/>
      <c r="CT659" s="29"/>
      <c r="CU659" s="29"/>
      <c r="CV659" s="29"/>
      <c r="CW659" s="29"/>
      <c r="CX659" s="29"/>
      <c r="CY659" s="29"/>
      <c r="CZ659" s="29"/>
      <c r="DA659" s="29"/>
    </row>
    <row r="660" spans="6:105">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c r="AD660" s="29"/>
      <c r="AE660" s="29"/>
      <c r="AF660" s="29"/>
      <c r="AG660" s="29"/>
      <c r="AH660" s="29"/>
      <c r="AI660" s="29"/>
      <c r="AJ660" s="29"/>
      <c r="AK660" s="29"/>
      <c r="AL660" s="29"/>
      <c r="AM660" s="29"/>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c r="CA660" s="29"/>
      <c r="CB660" s="29"/>
      <c r="CC660" s="29"/>
      <c r="CD660" s="29"/>
      <c r="CE660" s="29"/>
      <c r="CF660" s="29"/>
      <c r="CG660" s="29"/>
      <c r="CH660" s="29"/>
      <c r="CI660" s="29"/>
      <c r="CJ660" s="29"/>
      <c r="CK660" s="29"/>
      <c r="CL660" s="29"/>
      <c r="CM660" s="29"/>
      <c r="CN660" s="29"/>
      <c r="CO660" s="29"/>
      <c r="CP660" s="29"/>
      <c r="CQ660" s="29"/>
      <c r="CR660" s="29"/>
      <c r="CS660" s="29"/>
      <c r="CT660" s="29"/>
      <c r="CU660" s="29"/>
      <c r="CV660" s="29"/>
      <c r="CW660" s="29"/>
      <c r="CX660" s="29"/>
      <c r="CY660" s="29"/>
      <c r="CZ660" s="29"/>
      <c r="DA660" s="29"/>
    </row>
    <row r="661" spans="6:105">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c r="AD661" s="29"/>
      <c r="AE661" s="29"/>
      <c r="AF661" s="29"/>
      <c r="AG661" s="29"/>
      <c r="AH661" s="29"/>
      <c r="AI661" s="29"/>
      <c r="AJ661" s="29"/>
      <c r="AK661" s="29"/>
      <c r="AL661" s="29"/>
      <c r="AM661" s="29"/>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c r="CA661" s="29"/>
      <c r="CB661" s="29"/>
      <c r="CC661" s="29"/>
      <c r="CD661" s="29"/>
      <c r="CE661" s="29"/>
      <c r="CF661" s="29"/>
      <c r="CG661" s="29"/>
      <c r="CH661" s="29"/>
      <c r="CI661" s="29"/>
      <c r="CJ661" s="29"/>
      <c r="CK661" s="29"/>
      <c r="CL661" s="29"/>
      <c r="CM661" s="29"/>
      <c r="CN661" s="29"/>
      <c r="CO661" s="29"/>
      <c r="CP661" s="29"/>
      <c r="CQ661" s="29"/>
      <c r="CR661" s="29"/>
      <c r="CS661" s="29"/>
      <c r="CT661" s="29"/>
      <c r="CU661" s="29"/>
      <c r="CV661" s="29"/>
      <c r="CW661" s="29"/>
      <c r="CX661" s="29"/>
      <c r="CY661" s="29"/>
      <c r="CZ661" s="29"/>
      <c r="DA661" s="29"/>
    </row>
    <row r="662" spans="6:105">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c r="AD662" s="29"/>
      <c r="AE662" s="29"/>
      <c r="AF662" s="29"/>
      <c r="AG662" s="29"/>
      <c r="AH662" s="29"/>
      <c r="AI662" s="29"/>
      <c r="AJ662" s="29"/>
      <c r="AK662" s="29"/>
      <c r="AL662" s="29"/>
      <c r="AM662" s="29"/>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c r="CA662" s="29"/>
      <c r="CB662" s="29"/>
      <c r="CC662" s="29"/>
      <c r="CD662" s="29"/>
      <c r="CE662" s="29"/>
      <c r="CF662" s="29"/>
      <c r="CG662" s="29"/>
      <c r="CH662" s="29"/>
      <c r="CI662" s="29"/>
      <c r="CJ662" s="29"/>
      <c r="CK662" s="29"/>
      <c r="CL662" s="29"/>
      <c r="CM662" s="29"/>
      <c r="CN662" s="29"/>
      <c r="CO662" s="29"/>
      <c r="CP662" s="29"/>
      <c r="CQ662" s="29"/>
      <c r="CR662" s="29"/>
      <c r="CS662" s="29"/>
      <c r="CT662" s="29"/>
      <c r="CU662" s="29"/>
      <c r="CV662" s="29"/>
      <c r="CW662" s="29"/>
      <c r="CX662" s="29"/>
      <c r="CY662" s="29"/>
      <c r="CZ662" s="29"/>
      <c r="DA662" s="29"/>
    </row>
    <row r="663" spans="6:105">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c r="AD663" s="29"/>
      <c r="AE663" s="29"/>
      <c r="AF663" s="29"/>
      <c r="AG663" s="29"/>
      <c r="AH663" s="29"/>
      <c r="AI663" s="29"/>
      <c r="AJ663" s="29"/>
      <c r="AK663" s="29"/>
      <c r="AL663" s="29"/>
      <c r="AM663" s="29"/>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c r="CA663" s="29"/>
      <c r="CB663" s="29"/>
      <c r="CC663" s="29"/>
      <c r="CD663" s="29"/>
      <c r="CE663" s="29"/>
      <c r="CF663" s="29"/>
      <c r="CG663" s="29"/>
      <c r="CH663" s="29"/>
      <c r="CI663" s="29"/>
      <c r="CJ663" s="29"/>
      <c r="CK663" s="29"/>
      <c r="CL663" s="29"/>
      <c r="CM663" s="29"/>
      <c r="CN663" s="29"/>
      <c r="CO663" s="29"/>
      <c r="CP663" s="29"/>
      <c r="CQ663" s="29"/>
      <c r="CR663" s="29"/>
      <c r="CS663" s="29"/>
      <c r="CT663" s="29"/>
      <c r="CU663" s="29"/>
      <c r="CV663" s="29"/>
      <c r="CW663" s="29"/>
      <c r="CX663" s="29"/>
      <c r="CY663" s="29"/>
      <c r="CZ663" s="29"/>
      <c r="DA663" s="29"/>
    </row>
    <row r="664" spans="6:105">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29"/>
      <c r="AL664" s="29"/>
      <c r="AM664" s="29"/>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c r="CA664" s="29"/>
      <c r="CB664" s="29"/>
      <c r="CC664" s="29"/>
      <c r="CD664" s="29"/>
      <c r="CE664" s="29"/>
      <c r="CF664" s="29"/>
      <c r="CG664" s="29"/>
      <c r="CH664" s="29"/>
      <c r="CI664" s="29"/>
      <c r="CJ664" s="29"/>
      <c r="CK664" s="29"/>
      <c r="CL664" s="29"/>
      <c r="CM664" s="29"/>
      <c r="CN664" s="29"/>
      <c r="CO664" s="29"/>
      <c r="CP664" s="29"/>
      <c r="CQ664" s="29"/>
      <c r="CR664" s="29"/>
      <c r="CS664" s="29"/>
      <c r="CT664" s="29"/>
      <c r="CU664" s="29"/>
      <c r="CV664" s="29"/>
      <c r="CW664" s="29"/>
      <c r="CX664" s="29"/>
      <c r="CY664" s="29"/>
      <c r="CZ664" s="29"/>
      <c r="DA664" s="29"/>
    </row>
    <row r="665" spans="6:105">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c r="AD665" s="29"/>
      <c r="AE665" s="29"/>
      <c r="AF665" s="29"/>
      <c r="AG665" s="29"/>
      <c r="AH665" s="29"/>
      <c r="AI665" s="29"/>
      <c r="AJ665" s="29"/>
      <c r="AK665" s="29"/>
      <c r="AL665" s="29"/>
      <c r="AM665" s="29"/>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c r="CA665" s="29"/>
      <c r="CB665" s="29"/>
      <c r="CC665" s="29"/>
      <c r="CD665" s="29"/>
      <c r="CE665" s="29"/>
      <c r="CF665" s="29"/>
      <c r="CG665" s="29"/>
      <c r="CH665" s="29"/>
      <c r="CI665" s="29"/>
      <c r="CJ665" s="29"/>
      <c r="CK665" s="29"/>
      <c r="CL665" s="29"/>
      <c r="CM665" s="29"/>
      <c r="CN665" s="29"/>
      <c r="CO665" s="29"/>
      <c r="CP665" s="29"/>
      <c r="CQ665" s="29"/>
      <c r="CR665" s="29"/>
      <c r="CS665" s="29"/>
      <c r="CT665" s="29"/>
      <c r="CU665" s="29"/>
      <c r="CV665" s="29"/>
      <c r="CW665" s="29"/>
      <c r="CX665" s="29"/>
      <c r="CY665" s="29"/>
      <c r="CZ665" s="29"/>
      <c r="DA665" s="29"/>
    </row>
    <row r="666" spans="6:105">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c r="AD666" s="29"/>
      <c r="AE666" s="29"/>
      <c r="AF666" s="29"/>
      <c r="AG666" s="29"/>
      <c r="AH666" s="29"/>
      <c r="AI666" s="29"/>
      <c r="AJ666" s="29"/>
      <c r="AK666" s="29"/>
      <c r="AL666" s="29"/>
      <c r="AM666" s="29"/>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c r="CA666" s="29"/>
      <c r="CB666" s="29"/>
      <c r="CC666" s="29"/>
      <c r="CD666" s="29"/>
      <c r="CE666" s="29"/>
      <c r="CF666" s="29"/>
      <c r="CG666" s="29"/>
      <c r="CH666" s="29"/>
      <c r="CI666" s="29"/>
      <c r="CJ666" s="29"/>
      <c r="CK666" s="29"/>
      <c r="CL666" s="29"/>
      <c r="CM666" s="29"/>
      <c r="CN666" s="29"/>
      <c r="CO666" s="29"/>
      <c r="CP666" s="29"/>
      <c r="CQ666" s="29"/>
      <c r="CR666" s="29"/>
      <c r="CS666" s="29"/>
      <c r="CT666" s="29"/>
      <c r="CU666" s="29"/>
      <c r="CV666" s="29"/>
      <c r="CW666" s="29"/>
      <c r="CX666" s="29"/>
      <c r="CY666" s="29"/>
      <c r="CZ666" s="29"/>
      <c r="DA666" s="29"/>
    </row>
    <row r="667" spans="6:105">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c r="AD667" s="29"/>
      <c r="AE667" s="29"/>
      <c r="AF667" s="29"/>
      <c r="AG667" s="29"/>
      <c r="AH667" s="29"/>
      <c r="AI667" s="29"/>
      <c r="AJ667" s="29"/>
      <c r="AK667" s="29"/>
      <c r="AL667" s="29"/>
      <c r="AM667" s="29"/>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c r="CA667" s="29"/>
      <c r="CB667" s="29"/>
      <c r="CC667" s="29"/>
      <c r="CD667" s="29"/>
      <c r="CE667" s="29"/>
      <c r="CF667" s="29"/>
      <c r="CG667" s="29"/>
      <c r="CH667" s="29"/>
      <c r="CI667" s="29"/>
      <c r="CJ667" s="29"/>
      <c r="CK667" s="29"/>
      <c r="CL667" s="29"/>
      <c r="CM667" s="29"/>
      <c r="CN667" s="29"/>
      <c r="CO667" s="29"/>
      <c r="CP667" s="29"/>
      <c r="CQ667" s="29"/>
      <c r="CR667" s="29"/>
      <c r="CS667" s="29"/>
      <c r="CT667" s="29"/>
      <c r="CU667" s="29"/>
      <c r="CV667" s="29"/>
      <c r="CW667" s="29"/>
      <c r="CX667" s="29"/>
      <c r="CY667" s="29"/>
      <c r="CZ667" s="29"/>
      <c r="DA667" s="29"/>
    </row>
    <row r="668" spans="6:105">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29"/>
      <c r="AL668" s="29"/>
      <c r="AM668" s="29"/>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c r="CA668" s="29"/>
      <c r="CB668" s="29"/>
      <c r="CC668" s="29"/>
      <c r="CD668" s="29"/>
      <c r="CE668" s="29"/>
      <c r="CF668" s="29"/>
      <c r="CG668" s="29"/>
      <c r="CH668" s="29"/>
      <c r="CI668" s="29"/>
      <c r="CJ668" s="29"/>
      <c r="CK668" s="29"/>
      <c r="CL668" s="29"/>
      <c r="CM668" s="29"/>
      <c r="CN668" s="29"/>
      <c r="CO668" s="29"/>
      <c r="CP668" s="29"/>
      <c r="CQ668" s="29"/>
      <c r="CR668" s="29"/>
      <c r="CS668" s="29"/>
      <c r="CT668" s="29"/>
      <c r="CU668" s="29"/>
      <c r="CV668" s="29"/>
      <c r="CW668" s="29"/>
      <c r="CX668" s="29"/>
      <c r="CY668" s="29"/>
      <c r="CZ668" s="29"/>
      <c r="DA668" s="29"/>
    </row>
    <row r="669" spans="6:105">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29"/>
      <c r="AL669" s="29"/>
      <c r="AM669" s="29"/>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c r="CA669" s="29"/>
      <c r="CB669" s="29"/>
      <c r="CC669" s="29"/>
      <c r="CD669" s="29"/>
      <c r="CE669" s="29"/>
      <c r="CF669" s="29"/>
      <c r="CG669" s="29"/>
      <c r="CH669" s="29"/>
      <c r="CI669" s="29"/>
      <c r="CJ669" s="29"/>
      <c r="CK669" s="29"/>
      <c r="CL669" s="29"/>
      <c r="CM669" s="29"/>
      <c r="CN669" s="29"/>
      <c r="CO669" s="29"/>
      <c r="CP669" s="29"/>
      <c r="CQ669" s="29"/>
      <c r="CR669" s="29"/>
      <c r="CS669" s="29"/>
      <c r="CT669" s="29"/>
      <c r="CU669" s="29"/>
      <c r="CV669" s="29"/>
      <c r="CW669" s="29"/>
      <c r="CX669" s="29"/>
      <c r="CY669" s="29"/>
      <c r="CZ669" s="29"/>
      <c r="DA669" s="29"/>
    </row>
    <row r="670" spans="6:105">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c r="AD670" s="29"/>
      <c r="AE670" s="29"/>
      <c r="AF670" s="29"/>
      <c r="AG670" s="29"/>
      <c r="AH670" s="29"/>
      <c r="AI670" s="29"/>
      <c r="AJ670" s="29"/>
      <c r="AK670" s="29"/>
      <c r="AL670" s="29"/>
      <c r="AM670" s="29"/>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c r="CA670" s="29"/>
      <c r="CB670" s="29"/>
      <c r="CC670" s="29"/>
      <c r="CD670" s="29"/>
      <c r="CE670" s="29"/>
      <c r="CF670" s="29"/>
      <c r="CG670" s="29"/>
      <c r="CH670" s="29"/>
      <c r="CI670" s="29"/>
      <c r="CJ670" s="29"/>
      <c r="CK670" s="29"/>
      <c r="CL670" s="29"/>
      <c r="CM670" s="29"/>
      <c r="CN670" s="29"/>
      <c r="CO670" s="29"/>
      <c r="CP670" s="29"/>
      <c r="CQ670" s="29"/>
      <c r="CR670" s="29"/>
      <c r="CS670" s="29"/>
      <c r="CT670" s="29"/>
      <c r="CU670" s="29"/>
      <c r="CV670" s="29"/>
      <c r="CW670" s="29"/>
      <c r="CX670" s="29"/>
      <c r="CY670" s="29"/>
      <c r="CZ670" s="29"/>
      <c r="DA670" s="29"/>
    </row>
    <row r="671" spans="6:105">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c r="AD671" s="29"/>
      <c r="AE671" s="29"/>
      <c r="AF671" s="29"/>
      <c r="AG671" s="29"/>
      <c r="AH671" s="29"/>
      <c r="AI671" s="29"/>
      <c r="AJ671" s="29"/>
      <c r="AK671" s="29"/>
      <c r="AL671" s="29"/>
      <c r="AM671" s="29"/>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c r="CA671" s="29"/>
      <c r="CB671" s="29"/>
      <c r="CC671" s="29"/>
      <c r="CD671" s="29"/>
      <c r="CE671" s="29"/>
      <c r="CF671" s="29"/>
      <c r="CG671" s="29"/>
      <c r="CH671" s="29"/>
      <c r="CI671" s="29"/>
      <c r="CJ671" s="29"/>
      <c r="CK671" s="29"/>
      <c r="CL671" s="29"/>
      <c r="CM671" s="29"/>
      <c r="CN671" s="29"/>
      <c r="CO671" s="29"/>
      <c r="CP671" s="29"/>
      <c r="CQ671" s="29"/>
      <c r="CR671" s="29"/>
      <c r="CS671" s="29"/>
      <c r="CT671" s="29"/>
      <c r="CU671" s="29"/>
      <c r="CV671" s="29"/>
      <c r="CW671" s="29"/>
      <c r="CX671" s="29"/>
      <c r="CY671" s="29"/>
      <c r="CZ671" s="29"/>
      <c r="DA671" s="29"/>
    </row>
    <row r="672" spans="6:105">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c r="AD672" s="29"/>
      <c r="AE672" s="29"/>
      <c r="AF672" s="29"/>
      <c r="AG672" s="29"/>
      <c r="AH672" s="29"/>
      <c r="AI672" s="29"/>
      <c r="AJ672" s="29"/>
      <c r="AK672" s="29"/>
      <c r="AL672" s="29"/>
      <c r="AM672" s="29"/>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c r="CA672" s="29"/>
      <c r="CB672" s="29"/>
      <c r="CC672" s="29"/>
      <c r="CD672" s="29"/>
      <c r="CE672" s="29"/>
      <c r="CF672" s="29"/>
      <c r="CG672" s="29"/>
      <c r="CH672" s="29"/>
      <c r="CI672" s="29"/>
      <c r="CJ672" s="29"/>
      <c r="CK672" s="29"/>
      <c r="CL672" s="29"/>
      <c r="CM672" s="29"/>
      <c r="CN672" s="29"/>
      <c r="CO672" s="29"/>
      <c r="CP672" s="29"/>
      <c r="CQ672" s="29"/>
      <c r="CR672" s="29"/>
      <c r="CS672" s="29"/>
      <c r="CT672" s="29"/>
      <c r="CU672" s="29"/>
      <c r="CV672" s="29"/>
      <c r="CW672" s="29"/>
      <c r="CX672" s="29"/>
      <c r="CY672" s="29"/>
      <c r="CZ672" s="29"/>
      <c r="DA672" s="29"/>
    </row>
    <row r="673" spans="6:105">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c r="AD673" s="29"/>
      <c r="AE673" s="29"/>
      <c r="AF673" s="29"/>
      <c r="AG673" s="29"/>
      <c r="AH673" s="29"/>
      <c r="AI673" s="29"/>
      <c r="AJ673" s="29"/>
      <c r="AK673" s="29"/>
      <c r="AL673" s="29"/>
      <c r="AM673" s="29"/>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c r="CA673" s="29"/>
      <c r="CB673" s="29"/>
      <c r="CC673" s="29"/>
      <c r="CD673" s="29"/>
      <c r="CE673" s="29"/>
      <c r="CF673" s="29"/>
      <c r="CG673" s="29"/>
      <c r="CH673" s="29"/>
      <c r="CI673" s="29"/>
      <c r="CJ673" s="29"/>
      <c r="CK673" s="29"/>
      <c r="CL673" s="29"/>
      <c r="CM673" s="29"/>
      <c r="CN673" s="29"/>
      <c r="CO673" s="29"/>
      <c r="CP673" s="29"/>
      <c r="CQ673" s="29"/>
      <c r="CR673" s="29"/>
      <c r="CS673" s="29"/>
      <c r="CT673" s="29"/>
      <c r="CU673" s="29"/>
      <c r="CV673" s="29"/>
      <c r="CW673" s="29"/>
      <c r="CX673" s="29"/>
      <c r="CY673" s="29"/>
      <c r="CZ673" s="29"/>
      <c r="DA673" s="29"/>
    </row>
    <row r="674" spans="6:105">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c r="AD674" s="29"/>
      <c r="AE674" s="29"/>
      <c r="AF674" s="29"/>
      <c r="AG674" s="29"/>
      <c r="AH674" s="29"/>
      <c r="AI674" s="29"/>
      <c r="AJ674" s="29"/>
      <c r="AK674" s="29"/>
      <c r="AL674" s="29"/>
      <c r="AM674" s="29"/>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c r="CA674" s="29"/>
      <c r="CB674" s="29"/>
      <c r="CC674" s="29"/>
      <c r="CD674" s="29"/>
      <c r="CE674" s="29"/>
      <c r="CF674" s="29"/>
      <c r="CG674" s="29"/>
      <c r="CH674" s="29"/>
      <c r="CI674" s="29"/>
      <c r="CJ674" s="29"/>
      <c r="CK674" s="29"/>
      <c r="CL674" s="29"/>
      <c r="CM674" s="29"/>
      <c r="CN674" s="29"/>
      <c r="CO674" s="29"/>
      <c r="CP674" s="29"/>
      <c r="CQ674" s="29"/>
      <c r="CR674" s="29"/>
      <c r="CS674" s="29"/>
      <c r="CT674" s="29"/>
      <c r="CU674" s="29"/>
      <c r="CV674" s="29"/>
      <c r="CW674" s="29"/>
      <c r="CX674" s="29"/>
      <c r="CY674" s="29"/>
      <c r="CZ674" s="29"/>
      <c r="DA674" s="29"/>
    </row>
    <row r="675" spans="6:105">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c r="AD675" s="29"/>
      <c r="AE675" s="29"/>
      <c r="AF675" s="29"/>
      <c r="AG675" s="29"/>
      <c r="AH675" s="29"/>
      <c r="AI675" s="29"/>
      <c r="AJ675" s="29"/>
      <c r="AK675" s="29"/>
      <c r="AL675" s="29"/>
      <c r="AM675" s="29"/>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c r="CA675" s="29"/>
      <c r="CB675" s="29"/>
      <c r="CC675" s="29"/>
      <c r="CD675" s="29"/>
      <c r="CE675" s="29"/>
      <c r="CF675" s="29"/>
      <c r="CG675" s="29"/>
      <c r="CH675" s="29"/>
      <c r="CI675" s="29"/>
      <c r="CJ675" s="29"/>
      <c r="CK675" s="29"/>
      <c r="CL675" s="29"/>
      <c r="CM675" s="29"/>
      <c r="CN675" s="29"/>
      <c r="CO675" s="29"/>
      <c r="CP675" s="29"/>
      <c r="CQ675" s="29"/>
      <c r="CR675" s="29"/>
      <c r="CS675" s="29"/>
      <c r="CT675" s="29"/>
      <c r="CU675" s="29"/>
      <c r="CV675" s="29"/>
      <c r="CW675" s="29"/>
      <c r="CX675" s="29"/>
      <c r="CY675" s="29"/>
      <c r="CZ675" s="29"/>
      <c r="DA675" s="29"/>
    </row>
    <row r="676" spans="6:105">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29"/>
      <c r="AL676" s="29"/>
      <c r="AM676" s="29"/>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c r="CA676" s="29"/>
      <c r="CB676" s="29"/>
      <c r="CC676" s="29"/>
      <c r="CD676" s="29"/>
      <c r="CE676" s="29"/>
      <c r="CF676" s="29"/>
      <c r="CG676" s="29"/>
      <c r="CH676" s="29"/>
      <c r="CI676" s="29"/>
      <c r="CJ676" s="29"/>
      <c r="CK676" s="29"/>
      <c r="CL676" s="29"/>
      <c r="CM676" s="29"/>
      <c r="CN676" s="29"/>
      <c r="CO676" s="29"/>
      <c r="CP676" s="29"/>
      <c r="CQ676" s="29"/>
      <c r="CR676" s="29"/>
      <c r="CS676" s="29"/>
      <c r="CT676" s="29"/>
      <c r="CU676" s="29"/>
      <c r="CV676" s="29"/>
      <c r="CW676" s="29"/>
      <c r="CX676" s="29"/>
      <c r="CY676" s="29"/>
      <c r="CZ676" s="29"/>
      <c r="DA676" s="29"/>
    </row>
    <row r="677" spans="6:105">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c r="AD677" s="29"/>
      <c r="AE677" s="29"/>
      <c r="AF677" s="29"/>
      <c r="AG677" s="29"/>
      <c r="AH677" s="29"/>
      <c r="AI677" s="29"/>
      <c r="AJ677" s="29"/>
      <c r="AK677" s="29"/>
      <c r="AL677" s="29"/>
      <c r="AM677" s="29"/>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row>
    <row r="678" spans="6:105">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c r="AD678" s="29"/>
      <c r="AE678" s="29"/>
      <c r="AF678" s="29"/>
      <c r="AG678" s="29"/>
      <c r="AH678" s="29"/>
      <c r="AI678" s="29"/>
      <c r="AJ678" s="29"/>
      <c r="AK678" s="29"/>
      <c r="AL678" s="29"/>
      <c r="AM678" s="29"/>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row>
    <row r="679" spans="6:105">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29"/>
      <c r="AL679" s="29"/>
      <c r="AM679" s="29"/>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row>
    <row r="680" spans="6:105">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c r="AD680" s="29"/>
      <c r="AE680" s="29"/>
      <c r="AF680" s="29"/>
      <c r="AG680" s="29"/>
      <c r="AH680" s="29"/>
      <c r="AI680" s="29"/>
      <c r="AJ680" s="29"/>
      <c r="AK680" s="29"/>
      <c r="AL680" s="29"/>
      <c r="AM680" s="29"/>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row>
    <row r="681" spans="6:105">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c r="AD681" s="29"/>
      <c r="AE681" s="29"/>
      <c r="AF681" s="29"/>
      <c r="AG681" s="29"/>
      <c r="AH681" s="29"/>
      <c r="AI681" s="29"/>
      <c r="AJ681" s="29"/>
      <c r="AK681" s="29"/>
      <c r="AL681" s="29"/>
      <c r="AM681" s="29"/>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row>
    <row r="682" spans="6:105">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c r="AD682" s="29"/>
      <c r="AE682" s="29"/>
      <c r="AF682" s="29"/>
      <c r="AG682" s="29"/>
      <c r="AH682" s="29"/>
      <c r="AI682" s="29"/>
      <c r="AJ682" s="29"/>
      <c r="AK682" s="29"/>
      <c r="AL682" s="29"/>
      <c r="AM682" s="29"/>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row>
    <row r="683" spans="6:105">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c r="AD683" s="29"/>
      <c r="AE683" s="29"/>
      <c r="AF683" s="29"/>
      <c r="AG683" s="29"/>
      <c r="AH683" s="29"/>
      <c r="AI683" s="29"/>
      <c r="AJ683" s="29"/>
      <c r="AK683" s="29"/>
      <c r="AL683" s="29"/>
      <c r="AM683" s="29"/>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row>
    <row r="684" spans="6:105">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c r="AD684" s="29"/>
      <c r="AE684" s="29"/>
      <c r="AF684" s="29"/>
      <c r="AG684" s="29"/>
      <c r="AH684" s="29"/>
      <c r="AI684" s="29"/>
      <c r="AJ684" s="29"/>
      <c r="AK684" s="29"/>
      <c r="AL684" s="29"/>
      <c r="AM684" s="29"/>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row>
    <row r="685" spans="6:105">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29"/>
      <c r="AL685" s="29"/>
      <c r="AM685" s="29"/>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row>
    <row r="686" spans="6:105">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29"/>
      <c r="AL686" s="29"/>
      <c r="AM686" s="29"/>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row>
    <row r="687" spans="6:105">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c r="AD687" s="29"/>
      <c r="AE687" s="29"/>
      <c r="AF687" s="29"/>
      <c r="AG687" s="29"/>
      <c r="AH687" s="29"/>
      <c r="AI687" s="29"/>
      <c r="AJ687" s="29"/>
      <c r="AK687" s="29"/>
      <c r="AL687" s="29"/>
      <c r="AM687" s="29"/>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row>
    <row r="688" spans="6:105">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c r="AD688" s="29"/>
      <c r="AE688" s="29"/>
      <c r="AF688" s="29"/>
      <c r="AG688" s="29"/>
      <c r="AH688" s="29"/>
      <c r="AI688" s="29"/>
      <c r="AJ688" s="29"/>
      <c r="AK688" s="29"/>
      <c r="AL688" s="29"/>
      <c r="AM688" s="29"/>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row>
    <row r="689" spans="6:105">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c r="AD689" s="29"/>
      <c r="AE689" s="29"/>
      <c r="AF689" s="29"/>
      <c r="AG689" s="29"/>
      <c r="AH689" s="29"/>
      <c r="AI689" s="29"/>
      <c r="AJ689" s="29"/>
      <c r="AK689" s="29"/>
      <c r="AL689" s="29"/>
      <c r="AM689" s="29"/>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row>
    <row r="690" spans="6:105">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c r="AD690" s="29"/>
      <c r="AE690" s="29"/>
      <c r="AF690" s="29"/>
      <c r="AG690" s="29"/>
      <c r="AH690" s="29"/>
      <c r="AI690" s="29"/>
      <c r="AJ690" s="29"/>
      <c r="AK690" s="29"/>
      <c r="AL690" s="29"/>
      <c r="AM690" s="29"/>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row>
    <row r="691" spans="6:105">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c r="AD691" s="29"/>
      <c r="AE691" s="29"/>
      <c r="AF691" s="29"/>
      <c r="AG691" s="29"/>
      <c r="AH691" s="29"/>
      <c r="AI691" s="29"/>
      <c r="AJ691" s="29"/>
      <c r="AK691" s="29"/>
      <c r="AL691" s="29"/>
      <c r="AM691" s="29"/>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row>
    <row r="692" spans="6:105">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c r="AD692" s="29"/>
      <c r="AE692" s="29"/>
      <c r="AF692" s="29"/>
      <c r="AG692" s="29"/>
      <c r="AH692" s="29"/>
      <c r="AI692" s="29"/>
      <c r="AJ692" s="29"/>
      <c r="AK692" s="29"/>
      <c r="AL692" s="29"/>
      <c r="AM692" s="29"/>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row>
    <row r="693" spans="6:105">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c r="AD693" s="29"/>
      <c r="AE693" s="29"/>
      <c r="AF693" s="29"/>
      <c r="AG693" s="29"/>
      <c r="AH693" s="29"/>
      <c r="AI693" s="29"/>
      <c r="AJ693" s="29"/>
      <c r="AK693" s="29"/>
      <c r="AL693" s="29"/>
      <c r="AM693" s="29"/>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row>
    <row r="694" spans="6:105">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c r="AD694" s="29"/>
      <c r="AE694" s="29"/>
      <c r="AF694" s="29"/>
      <c r="AG694" s="29"/>
      <c r="AH694" s="29"/>
      <c r="AI694" s="29"/>
      <c r="AJ694" s="29"/>
      <c r="AK694" s="29"/>
      <c r="AL694" s="29"/>
      <c r="AM694" s="29"/>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row>
    <row r="695" spans="6:105">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c r="AD695" s="29"/>
      <c r="AE695" s="29"/>
      <c r="AF695" s="29"/>
      <c r="AG695" s="29"/>
      <c r="AH695" s="29"/>
      <c r="AI695" s="29"/>
      <c r="AJ695" s="29"/>
      <c r="AK695" s="29"/>
      <c r="AL695" s="29"/>
      <c r="AM695" s="29"/>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row>
    <row r="696" spans="6:105">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c r="AD696" s="29"/>
      <c r="AE696" s="29"/>
      <c r="AF696" s="29"/>
      <c r="AG696" s="29"/>
      <c r="AH696" s="29"/>
      <c r="AI696" s="29"/>
      <c r="AJ696" s="29"/>
      <c r="AK696" s="29"/>
      <c r="AL696" s="29"/>
      <c r="AM696" s="29"/>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row>
    <row r="697" spans="6:105">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9"/>
      <c r="AL697" s="29"/>
      <c r="AM697" s="29"/>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row>
    <row r="698" spans="6:105">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c r="AD698" s="29"/>
      <c r="AE698" s="29"/>
      <c r="AF698" s="29"/>
      <c r="AG698" s="29"/>
      <c r="AH698" s="29"/>
      <c r="AI698" s="29"/>
      <c r="AJ698" s="29"/>
      <c r="AK698" s="29"/>
      <c r="AL698" s="29"/>
      <c r="AM698" s="29"/>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row>
    <row r="699" spans="6:105">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c r="AD699" s="29"/>
      <c r="AE699" s="29"/>
      <c r="AF699" s="29"/>
      <c r="AG699" s="29"/>
      <c r="AH699" s="29"/>
      <c r="AI699" s="29"/>
      <c r="AJ699" s="29"/>
      <c r="AK699" s="29"/>
      <c r="AL699" s="29"/>
      <c r="AM699" s="29"/>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row>
    <row r="700" spans="6:105">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c r="AD700" s="29"/>
      <c r="AE700" s="29"/>
      <c r="AF700" s="29"/>
      <c r="AG700" s="29"/>
      <c r="AH700" s="29"/>
      <c r="AI700" s="29"/>
      <c r="AJ700" s="29"/>
      <c r="AK700" s="29"/>
      <c r="AL700" s="29"/>
      <c r="AM700" s="29"/>
      <c r="AN700" s="29"/>
      <c r="AO700" s="29"/>
      <c r="AP700" s="29"/>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BN700" s="29"/>
      <c r="BO700" s="29"/>
      <c r="BP700" s="29"/>
      <c r="BQ700" s="29"/>
      <c r="BR700" s="29"/>
      <c r="BS700" s="29"/>
      <c r="BT700" s="29"/>
      <c r="BU700" s="29"/>
      <c r="BV700" s="29"/>
      <c r="BW700" s="29"/>
      <c r="BX700" s="29"/>
      <c r="BY700" s="29"/>
      <c r="BZ700" s="29"/>
      <c r="CA700" s="29"/>
      <c r="CB700" s="29"/>
      <c r="CC700" s="29"/>
      <c r="CD700" s="29"/>
      <c r="CE700" s="29"/>
      <c r="CF700" s="29"/>
      <c r="CG700" s="29"/>
      <c r="CH700" s="29"/>
      <c r="CI700" s="29"/>
      <c r="CJ700" s="29"/>
      <c r="CK700" s="29"/>
      <c r="CL700" s="29"/>
      <c r="CM700" s="29"/>
      <c r="CN700" s="29"/>
      <c r="CO700" s="29"/>
      <c r="CP700" s="29"/>
      <c r="CQ700" s="29"/>
      <c r="CR700" s="29"/>
      <c r="CS700" s="29"/>
      <c r="CT700" s="29"/>
      <c r="CU700" s="29"/>
      <c r="CV700" s="29"/>
      <c r="CW700" s="29"/>
      <c r="CX700" s="29"/>
      <c r="CY700" s="29"/>
      <c r="CZ700" s="29"/>
      <c r="DA700" s="29"/>
    </row>
    <row r="701" spans="6:105">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c r="AD701" s="29"/>
      <c r="AE701" s="29"/>
      <c r="AF701" s="29"/>
      <c r="AG701" s="29"/>
      <c r="AH701" s="29"/>
      <c r="AI701" s="29"/>
      <c r="AJ701" s="29"/>
      <c r="AK701" s="29"/>
      <c r="AL701" s="29"/>
      <c r="AM701" s="29"/>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c r="CA701" s="29"/>
      <c r="CB701" s="29"/>
      <c r="CC701" s="29"/>
      <c r="CD701" s="29"/>
      <c r="CE701" s="29"/>
      <c r="CF701" s="29"/>
      <c r="CG701" s="29"/>
      <c r="CH701" s="29"/>
      <c r="CI701" s="29"/>
      <c r="CJ701" s="29"/>
      <c r="CK701" s="29"/>
      <c r="CL701" s="29"/>
      <c r="CM701" s="29"/>
      <c r="CN701" s="29"/>
      <c r="CO701" s="29"/>
      <c r="CP701" s="29"/>
      <c r="CQ701" s="29"/>
      <c r="CR701" s="29"/>
      <c r="CS701" s="29"/>
      <c r="CT701" s="29"/>
      <c r="CU701" s="29"/>
      <c r="CV701" s="29"/>
      <c r="CW701" s="29"/>
      <c r="CX701" s="29"/>
      <c r="CY701" s="29"/>
      <c r="CZ701" s="29"/>
      <c r="DA701" s="29"/>
    </row>
    <row r="702" spans="6:105">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29"/>
      <c r="AL702" s="29"/>
      <c r="AM702" s="29"/>
      <c r="AN702" s="29"/>
      <c r="AO702" s="29"/>
      <c r="AP702" s="29"/>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BN702" s="29"/>
      <c r="BO702" s="29"/>
      <c r="BP702" s="29"/>
      <c r="BQ702" s="29"/>
      <c r="BR702" s="29"/>
      <c r="BS702" s="29"/>
      <c r="BT702" s="29"/>
      <c r="BU702" s="29"/>
      <c r="BV702" s="29"/>
      <c r="BW702" s="29"/>
      <c r="BX702" s="29"/>
      <c r="BY702" s="29"/>
      <c r="BZ702" s="29"/>
      <c r="CA702" s="29"/>
      <c r="CB702" s="29"/>
      <c r="CC702" s="29"/>
      <c r="CD702" s="29"/>
      <c r="CE702" s="29"/>
      <c r="CF702" s="29"/>
      <c r="CG702" s="29"/>
      <c r="CH702" s="29"/>
      <c r="CI702" s="29"/>
      <c r="CJ702" s="29"/>
      <c r="CK702" s="29"/>
      <c r="CL702" s="29"/>
      <c r="CM702" s="29"/>
      <c r="CN702" s="29"/>
      <c r="CO702" s="29"/>
      <c r="CP702" s="29"/>
      <c r="CQ702" s="29"/>
      <c r="CR702" s="29"/>
      <c r="CS702" s="29"/>
      <c r="CT702" s="29"/>
      <c r="CU702" s="29"/>
      <c r="CV702" s="29"/>
      <c r="CW702" s="29"/>
      <c r="CX702" s="29"/>
      <c r="CY702" s="29"/>
      <c r="CZ702" s="29"/>
      <c r="DA702" s="29"/>
    </row>
    <row r="703" spans="6:105">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c r="AD703" s="29"/>
      <c r="AE703" s="29"/>
      <c r="AF703" s="29"/>
      <c r="AG703" s="29"/>
      <c r="AH703" s="29"/>
      <c r="AI703" s="29"/>
      <c r="AJ703" s="29"/>
      <c r="AK703" s="29"/>
      <c r="AL703" s="29"/>
      <c r="AM703" s="29"/>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c r="CA703" s="29"/>
      <c r="CB703" s="29"/>
      <c r="CC703" s="29"/>
      <c r="CD703" s="29"/>
      <c r="CE703" s="29"/>
      <c r="CF703" s="29"/>
      <c r="CG703" s="29"/>
      <c r="CH703" s="29"/>
      <c r="CI703" s="29"/>
      <c r="CJ703" s="29"/>
      <c r="CK703" s="29"/>
      <c r="CL703" s="29"/>
      <c r="CM703" s="29"/>
      <c r="CN703" s="29"/>
      <c r="CO703" s="29"/>
      <c r="CP703" s="29"/>
      <c r="CQ703" s="29"/>
      <c r="CR703" s="29"/>
      <c r="CS703" s="29"/>
      <c r="CT703" s="29"/>
      <c r="CU703" s="29"/>
      <c r="CV703" s="29"/>
      <c r="CW703" s="29"/>
      <c r="CX703" s="29"/>
      <c r="CY703" s="29"/>
      <c r="CZ703" s="29"/>
      <c r="DA703" s="29"/>
    </row>
    <row r="704" spans="6:105">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c r="AD704" s="29"/>
      <c r="AE704" s="29"/>
      <c r="AF704" s="29"/>
      <c r="AG704" s="29"/>
      <c r="AH704" s="29"/>
      <c r="AI704" s="29"/>
      <c r="AJ704" s="29"/>
      <c r="AK704" s="29"/>
      <c r="AL704" s="29"/>
      <c r="AM704" s="29"/>
      <c r="AN704" s="29"/>
      <c r="AO704" s="29"/>
      <c r="AP704" s="29"/>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BN704" s="29"/>
      <c r="BO704" s="29"/>
      <c r="BP704" s="29"/>
      <c r="BQ704" s="29"/>
      <c r="BR704" s="29"/>
      <c r="BS704" s="29"/>
      <c r="BT704" s="29"/>
      <c r="BU704" s="29"/>
      <c r="BV704" s="29"/>
      <c r="BW704" s="29"/>
      <c r="BX704" s="29"/>
      <c r="BY704" s="29"/>
      <c r="BZ704" s="29"/>
      <c r="CA704" s="29"/>
      <c r="CB704" s="29"/>
      <c r="CC704" s="29"/>
      <c r="CD704" s="29"/>
      <c r="CE704" s="29"/>
      <c r="CF704" s="29"/>
      <c r="CG704" s="29"/>
      <c r="CH704" s="29"/>
      <c r="CI704" s="29"/>
      <c r="CJ704" s="29"/>
      <c r="CK704" s="29"/>
      <c r="CL704" s="29"/>
      <c r="CM704" s="29"/>
      <c r="CN704" s="29"/>
      <c r="CO704" s="29"/>
      <c r="CP704" s="29"/>
      <c r="CQ704" s="29"/>
      <c r="CR704" s="29"/>
      <c r="CS704" s="29"/>
      <c r="CT704" s="29"/>
      <c r="CU704" s="29"/>
      <c r="CV704" s="29"/>
      <c r="CW704" s="29"/>
      <c r="CX704" s="29"/>
      <c r="CY704" s="29"/>
      <c r="CZ704" s="29"/>
      <c r="DA704" s="29"/>
    </row>
    <row r="705" spans="6:105">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c r="AD705" s="29"/>
      <c r="AE705" s="29"/>
      <c r="AF705" s="29"/>
      <c r="AG705" s="29"/>
      <c r="AH705" s="29"/>
      <c r="AI705" s="29"/>
      <c r="AJ705" s="29"/>
      <c r="AK705" s="29"/>
      <c r="AL705" s="29"/>
      <c r="AM705" s="29"/>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c r="CA705" s="29"/>
      <c r="CB705" s="29"/>
      <c r="CC705" s="29"/>
      <c r="CD705" s="29"/>
      <c r="CE705" s="29"/>
      <c r="CF705" s="29"/>
      <c r="CG705" s="29"/>
      <c r="CH705" s="29"/>
      <c r="CI705" s="29"/>
      <c r="CJ705" s="29"/>
      <c r="CK705" s="29"/>
      <c r="CL705" s="29"/>
      <c r="CM705" s="29"/>
      <c r="CN705" s="29"/>
      <c r="CO705" s="29"/>
      <c r="CP705" s="29"/>
      <c r="CQ705" s="29"/>
      <c r="CR705" s="29"/>
      <c r="CS705" s="29"/>
      <c r="CT705" s="29"/>
      <c r="CU705" s="29"/>
      <c r="CV705" s="29"/>
      <c r="CW705" s="29"/>
      <c r="CX705" s="29"/>
      <c r="CY705" s="29"/>
      <c r="CZ705" s="29"/>
      <c r="DA705" s="29"/>
    </row>
    <row r="706" spans="6:105">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29"/>
      <c r="AL706" s="29"/>
      <c r="AM706" s="29"/>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c r="CA706" s="29"/>
      <c r="CB706" s="29"/>
      <c r="CC706" s="29"/>
      <c r="CD706" s="29"/>
      <c r="CE706" s="29"/>
      <c r="CF706" s="29"/>
      <c r="CG706" s="29"/>
      <c r="CH706" s="29"/>
      <c r="CI706" s="29"/>
      <c r="CJ706" s="29"/>
      <c r="CK706" s="29"/>
      <c r="CL706" s="29"/>
      <c r="CM706" s="29"/>
      <c r="CN706" s="29"/>
      <c r="CO706" s="29"/>
      <c r="CP706" s="29"/>
      <c r="CQ706" s="29"/>
      <c r="CR706" s="29"/>
      <c r="CS706" s="29"/>
      <c r="CT706" s="29"/>
      <c r="CU706" s="29"/>
      <c r="CV706" s="29"/>
      <c r="CW706" s="29"/>
      <c r="CX706" s="29"/>
      <c r="CY706" s="29"/>
      <c r="CZ706" s="29"/>
      <c r="DA706" s="29"/>
    </row>
    <row r="707" spans="6:105">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c r="AD707" s="29"/>
      <c r="AE707" s="29"/>
      <c r="AF707" s="29"/>
      <c r="AG707" s="29"/>
      <c r="AH707" s="29"/>
      <c r="AI707" s="29"/>
      <c r="AJ707" s="29"/>
      <c r="AK707" s="29"/>
      <c r="AL707" s="29"/>
      <c r="AM707" s="29"/>
      <c r="AN707" s="29"/>
      <c r="AO707" s="29"/>
      <c r="AP707" s="29"/>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BN707" s="29"/>
      <c r="BO707" s="29"/>
      <c r="BP707" s="29"/>
      <c r="BQ707" s="29"/>
      <c r="BR707" s="29"/>
      <c r="BS707" s="29"/>
      <c r="BT707" s="29"/>
      <c r="BU707" s="29"/>
      <c r="BV707" s="29"/>
      <c r="BW707" s="29"/>
      <c r="BX707" s="29"/>
      <c r="BY707" s="29"/>
      <c r="BZ707" s="29"/>
      <c r="CA707" s="29"/>
      <c r="CB707" s="29"/>
      <c r="CC707" s="29"/>
      <c r="CD707" s="29"/>
      <c r="CE707" s="29"/>
      <c r="CF707" s="29"/>
      <c r="CG707" s="29"/>
      <c r="CH707" s="29"/>
      <c r="CI707" s="29"/>
      <c r="CJ707" s="29"/>
      <c r="CK707" s="29"/>
      <c r="CL707" s="29"/>
      <c r="CM707" s="29"/>
      <c r="CN707" s="29"/>
      <c r="CO707" s="29"/>
      <c r="CP707" s="29"/>
      <c r="CQ707" s="29"/>
      <c r="CR707" s="29"/>
      <c r="CS707" s="29"/>
      <c r="CT707" s="29"/>
      <c r="CU707" s="29"/>
      <c r="CV707" s="29"/>
      <c r="CW707" s="29"/>
      <c r="CX707" s="29"/>
      <c r="CY707" s="29"/>
      <c r="CZ707" s="29"/>
      <c r="DA707" s="29"/>
    </row>
    <row r="708" spans="6:105">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c r="AD708" s="29"/>
      <c r="AE708" s="29"/>
      <c r="AF708" s="29"/>
      <c r="AG708" s="29"/>
      <c r="AH708" s="29"/>
      <c r="AI708" s="29"/>
      <c r="AJ708" s="29"/>
      <c r="AK708" s="29"/>
      <c r="AL708" s="29"/>
      <c r="AM708" s="29"/>
      <c r="AN708" s="29"/>
      <c r="AO708" s="29"/>
      <c r="AP708" s="29"/>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BN708" s="29"/>
      <c r="BO708" s="29"/>
      <c r="BP708" s="29"/>
      <c r="BQ708" s="29"/>
      <c r="BR708" s="29"/>
      <c r="BS708" s="29"/>
      <c r="BT708" s="29"/>
      <c r="BU708" s="29"/>
      <c r="BV708" s="29"/>
      <c r="BW708" s="29"/>
      <c r="BX708" s="29"/>
      <c r="BY708" s="29"/>
      <c r="BZ708" s="29"/>
      <c r="CA708" s="29"/>
      <c r="CB708" s="29"/>
      <c r="CC708" s="29"/>
      <c r="CD708" s="29"/>
      <c r="CE708" s="29"/>
      <c r="CF708" s="29"/>
      <c r="CG708" s="29"/>
      <c r="CH708" s="29"/>
      <c r="CI708" s="29"/>
      <c r="CJ708" s="29"/>
      <c r="CK708" s="29"/>
      <c r="CL708" s="29"/>
      <c r="CM708" s="29"/>
      <c r="CN708" s="29"/>
      <c r="CO708" s="29"/>
      <c r="CP708" s="29"/>
      <c r="CQ708" s="29"/>
      <c r="CR708" s="29"/>
      <c r="CS708" s="29"/>
      <c r="CT708" s="29"/>
      <c r="CU708" s="29"/>
      <c r="CV708" s="29"/>
      <c r="CW708" s="29"/>
      <c r="CX708" s="29"/>
      <c r="CY708" s="29"/>
      <c r="CZ708" s="29"/>
      <c r="DA708" s="29"/>
    </row>
    <row r="709" spans="6:105">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c r="AD709" s="29"/>
      <c r="AE709" s="29"/>
      <c r="AF709" s="29"/>
      <c r="AG709" s="29"/>
      <c r="AH709" s="29"/>
      <c r="AI709" s="29"/>
      <c r="AJ709" s="29"/>
      <c r="AK709" s="29"/>
      <c r="AL709" s="29"/>
      <c r="AM709" s="29"/>
      <c r="AN709" s="29"/>
      <c r="AO709" s="29"/>
      <c r="AP709" s="29"/>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BN709" s="29"/>
      <c r="BO709" s="29"/>
      <c r="BP709" s="29"/>
      <c r="BQ709" s="29"/>
      <c r="BR709" s="29"/>
      <c r="BS709" s="29"/>
      <c r="BT709" s="29"/>
      <c r="BU709" s="29"/>
      <c r="BV709" s="29"/>
      <c r="BW709" s="29"/>
      <c r="BX709" s="29"/>
      <c r="BY709" s="29"/>
      <c r="BZ709" s="29"/>
      <c r="CA709" s="29"/>
      <c r="CB709" s="29"/>
      <c r="CC709" s="29"/>
      <c r="CD709" s="29"/>
      <c r="CE709" s="29"/>
      <c r="CF709" s="29"/>
      <c r="CG709" s="29"/>
      <c r="CH709" s="29"/>
      <c r="CI709" s="29"/>
      <c r="CJ709" s="29"/>
      <c r="CK709" s="29"/>
      <c r="CL709" s="29"/>
      <c r="CM709" s="29"/>
      <c r="CN709" s="29"/>
      <c r="CO709" s="29"/>
      <c r="CP709" s="29"/>
      <c r="CQ709" s="29"/>
      <c r="CR709" s="29"/>
      <c r="CS709" s="29"/>
      <c r="CT709" s="29"/>
      <c r="CU709" s="29"/>
      <c r="CV709" s="29"/>
      <c r="CW709" s="29"/>
      <c r="CX709" s="29"/>
      <c r="CY709" s="29"/>
      <c r="CZ709" s="29"/>
      <c r="DA709" s="29"/>
    </row>
    <row r="710" spans="6:105">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c r="AD710" s="29"/>
      <c r="AE710" s="29"/>
      <c r="AF710" s="29"/>
      <c r="AG710" s="29"/>
      <c r="AH710" s="29"/>
      <c r="AI710" s="29"/>
      <c r="AJ710" s="29"/>
      <c r="AK710" s="29"/>
      <c r="AL710" s="29"/>
      <c r="AM710" s="29"/>
      <c r="AN710" s="29"/>
      <c r="AO710" s="29"/>
      <c r="AP710" s="29"/>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BN710" s="29"/>
      <c r="BO710" s="29"/>
      <c r="BP710" s="29"/>
      <c r="BQ710" s="29"/>
      <c r="BR710" s="29"/>
      <c r="BS710" s="29"/>
      <c r="BT710" s="29"/>
      <c r="BU710" s="29"/>
      <c r="BV710" s="29"/>
      <c r="BW710" s="29"/>
      <c r="BX710" s="29"/>
      <c r="BY710" s="29"/>
      <c r="BZ710" s="29"/>
      <c r="CA710" s="29"/>
      <c r="CB710" s="29"/>
      <c r="CC710" s="29"/>
      <c r="CD710" s="29"/>
      <c r="CE710" s="29"/>
      <c r="CF710" s="29"/>
      <c r="CG710" s="29"/>
      <c r="CH710" s="29"/>
      <c r="CI710" s="29"/>
      <c r="CJ710" s="29"/>
      <c r="CK710" s="29"/>
      <c r="CL710" s="29"/>
      <c r="CM710" s="29"/>
      <c r="CN710" s="29"/>
      <c r="CO710" s="29"/>
      <c r="CP710" s="29"/>
      <c r="CQ710" s="29"/>
      <c r="CR710" s="29"/>
      <c r="CS710" s="29"/>
      <c r="CT710" s="29"/>
      <c r="CU710" s="29"/>
      <c r="CV710" s="29"/>
      <c r="CW710" s="29"/>
      <c r="CX710" s="29"/>
      <c r="CY710" s="29"/>
      <c r="CZ710" s="29"/>
      <c r="DA710" s="29"/>
    </row>
    <row r="711" spans="6:105">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c r="AD711" s="29"/>
      <c r="AE711" s="29"/>
      <c r="AF711" s="29"/>
      <c r="AG711" s="29"/>
      <c r="AH711" s="29"/>
      <c r="AI711" s="29"/>
      <c r="AJ711" s="29"/>
      <c r="AK711" s="29"/>
      <c r="AL711" s="29"/>
      <c r="AM711" s="29"/>
      <c r="AN711" s="29"/>
      <c r="AO711" s="29"/>
      <c r="AP711" s="29"/>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BN711" s="29"/>
      <c r="BO711" s="29"/>
      <c r="BP711" s="29"/>
      <c r="BQ711" s="29"/>
      <c r="BR711" s="29"/>
      <c r="BS711" s="29"/>
      <c r="BT711" s="29"/>
      <c r="BU711" s="29"/>
      <c r="BV711" s="29"/>
      <c r="BW711" s="29"/>
      <c r="BX711" s="29"/>
      <c r="BY711" s="29"/>
      <c r="BZ711" s="29"/>
      <c r="CA711" s="29"/>
      <c r="CB711" s="29"/>
      <c r="CC711" s="29"/>
      <c r="CD711" s="29"/>
      <c r="CE711" s="29"/>
      <c r="CF711" s="29"/>
      <c r="CG711" s="29"/>
      <c r="CH711" s="29"/>
      <c r="CI711" s="29"/>
      <c r="CJ711" s="29"/>
      <c r="CK711" s="29"/>
      <c r="CL711" s="29"/>
      <c r="CM711" s="29"/>
      <c r="CN711" s="29"/>
      <c r="CO711" s="29"/>
      <c r="CP711" s="29"/>
      <c r="CQ711" s="29"/>
      <c r="CR711" s="29"/>
      <c r="CS711" s="29"/>
      <c r="CT711" s="29"/>
      <c r="CU711" s="29"/>
      <c r="CV711" s="29"/>
      <c r="CW711" s="29"/>
      <c r="CX711" s="29"/>
      <c r="CY711" s="29"/>
      <c r="CZ711" s="29"/>
      <c r="DA711" s="29"/>
    </row>
    <row r="712" spans="6:105">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29"/>
      <c r="AL712" s="29"/>
      <c r="AM712" s="29"/>
      <c r="AN712" s="29"/>
      <c r="AO712" s="29"/>
      <c r="AP712" s="29"/>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BN712" s="29"/>
      <c r="BO712" s="29"/>
      <c r="BP712" s="29"/>
      <c r="BQ712" s="29"/>
      <c r="BR712" s="29"/>
      <c r="BS712" s="29"/>
      <c r="BT712" s="29"/>
      <c r="BU712" s="29"/>
      <c r="BV712" s="29"/>
      <c r="BW712" s="29"/>
      <c r="BX712" s="29"/>
      <c r="BY712" s="29"/>
      <c r="BZ712" s="29"/>
      <c r="CA712" s="29"/>
      <c r="CB712" s="29"/>
      <c r="CC712" s="29"/>
      <c r="CD712" s="29"/>
      <c r="CE712" s="29"/>
      <c r="CF712" s="29"/>
      <c r="CG712" s="29"/>
      <c r="CH712" s="29"/>
      <c r="CI712" s="29"/>
      <c r="CJ712" s="29"/>
      <c r="CK712" s="29"/>
      <c r="CL712" s="29"/>
      <c r="CM712" s="29"/>
      <c r="CN712" s="29"/>
      <c r="CO712" s="29"/>
      <c r="CP712" s="29"/>
      <c r="CQ712" s="29"/>
      <c r="CR712" s="29"/>
      <c r="CS712" s="29"/>
      <c r="CT712" s="29"/>
      <c r="CU712" s="29"/>
      <c r="CV712" s="29"/>
      <c r="CW712" s="29"/>
      <c r="CX712" s="29"/>
      <c r="CY712" s="29"/>
      <c r="CZ712" s="29"/>
      <c r="DA712" s="29"/>
    </row>
    <row r="713" spans="6:105">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c r="AD713" s="29"/>
      <c r="AE713" s="29"/>
      <c r="AF713" s="29"/>
      <c r="AG713" s="29"/>
      <c r="AH713" s="29"/>
      <c r="AI713" s="29"/>
      <c r="AJ713" s="29"/>
      <c r="AK713" s="29"/>
      <c r="AL713" s="29"/>
      <c r="AM713" s="29"/>
      <c r="AN713" s="29"/>
      <c r="AO713" s="29"/>
      <c r="AP713" s="29"/>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BN713" s="29"/>
      <c r="BO713" s="29"/>
      <c r="BP713" s="29"/>
      <c r="BQ713" s="29"/>
      <c r="BR713" s="29"/>
      <c r="BS713" s="29"/>
      <c r="BT713" s="29"/>
      <c r="BU713" s="29"/>
      <c r="BV713" s="29"/>
      <c r="BW713" s="29"/>
      <c r="BX713" s="29"/>
      <c r="BY713" s="29"/>
      <c r="BZ713" s="29"/>
      <c r="CA713" s="29"/>
      <c r="CB713" s="29"/>
      <c r="CC713" s="29"/>
      <c r="CD713" s="29"/>
      <c r="CE713" s="29"/>
      <c r="CF713" s="29"/>
      <c r="CG713" s="29"/>
      <c r="CH713" s="29"/>
      <c r="CI713" s="29"/>
      <c r="CJ713" s="29"/>
      <c r="CK713" s="29"/>
      <c r="CL713" s="29"/>
      <c r="CM713" s="29"/>
      <c r="CN713" s="29"/>
      <c r="CO713" s="29"/>
      <c r="CP713" s="29"/>
      <c r="CQ713" s="29"/>
      <c r="CR713" s="29"/>
      <c r="CS713" s="29"/>
      <c r="CT713" s="29"/>
      <c r="CU713" s="29"/>
      <c r="CV713" s="29"/>
      <c r="CW713" s="29"/>
      <c r="CX713" s="29"/>
      <c r="CY713" s="29"/>
      <c r="CZ713" s="29"/>
      <c r="DA713" s="29"/>
    </row>
    <row r="714" spans="6:105">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c r="AD714" s="29"/>
      <c r="AE714" s="29"/>
      <c r="AF714" s="29"/>
      <c r="AG714" s="29"/>
      <c r="AH714" s="29"/>
      <c r="AI714" s="29"/>
      <c r="AJ714" s="29"/>
      <c r="AK714" s="29"/>
      <c r="AL714" s="29"/>
      <c r="AM714" s="29"/>
      <c r="AN714" s="29"/>
      <c r="AO714" s="29"/>
      <c r="AP714" s="29"/>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BN714" s="29"/>
      <c r="BO714" s="29"/>
      <c r="BP714" s="29"/>
      <c r="BQ714" s="29"/>
      <c r="BR714" s="29"/>
      <c r="BS714" s="29"/>
      <c r="BT714" s="29"/>
      <c r="BU714" s="29"/>
      <c r="BV714" s="29"/>
      <c r="BW714" s="29"/>
      <c r="BX714" s="29"/>
      <c r="BY714" s="29"/>
      <c r="BZ714" s="29"/>
      <c r="CA714" s="29"/>
      <c r="CB714" s="29"/>
      <c r="CC714" s="29"/>
      <c r="CD714" s="29"/>
      <c r="CE714" s="29"/>
      <c r="CF714" s="29"/>
      <c r="CG714" s="29"/>
      <c r="CH714" s="29"/>
      <c r="CI714" s="29"/>
      <c r="CJ714" s="29"/>
      <c r="CK714" s="29"/>
      <c r="CL714" s="29"/>
      <c r="CM714" s="29"/>
      <c r="CN714" s="29"/>
      <c r="CO714" s="29"/>
      <c r="CP714" s="29"/>
      <c r="CQ714" s="29"/>
      <c r="CR714" s="29"/>
      <c r="CS714" s="29"/>
      <c r="CT714" s="29"/>
      <c r="CU714" s="29"/>
      <c r="CV714" s="29"/>
      <c r="CW714" s="29"/>
      <c r="CX714" s="29"/>
      <c r="CY714" s="29"/>
      <c r="CZ714" s="29"/>
      <c r="DA714" s="29"/>
    </row>
    <row r="715" spans="6:105">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c r="AD715" s="29"/>
      <c r="AE715" s="29"/>
      <c r="AF715" s="29"/>
      <c r="AG715" s="29"/>
      <c r="AH715" s="29"/>
      <c r="AI715" s="29"/>
      <c r="AJ715" s="29"/>
      <c r="AK715" s="29"/>
      <c r="AL715" s="29"/>
      <c r="AM715" s="29"/>
      <c r="AN715" s="29"/>
      <c r="AO715" s="29"/>
      <c r="AP715" s="29"/>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BN715" s="29"/>
      <c r="BO715" s="29"/>
      <c r="BP715" s="29"/>
      <c r="BQ715" s="29"/>
      <c r="BR715" s="29"/>
      <c r="BS715" s="29"/>
      <c r="BT715" s="29"/>
      <c r="BU715" s="29"/>
      <c r="BV715" s="29"/>
      <c r="BW715" s="29"/>
      <c r="BX715" s="29"/>
      <c r="BY715" s="29"/>
      <c r="BZ715" s="29"/>
      <c r="CA715" s="29"/>
      <c r="CB715" s="29"/>
      <c r="CC715" s="29"/>
      <c r="CD715" s="29"/>
      <c r="CE715" s="29"/>
      <c r="CF715" s="29"/>
      <c r="CG715" s="29"/>
      <c r="CH715" s="29"/>
      <c r="CI715" s="29"/>
      <c r="CJ715" s="29"/>
      <c r="CK715" s="29"/>
      <c r="CL715" s="29"/>
      <c r="CM715" s="29"/>
      <c r="CN715" s="29"/>
      <c r="CO715" s="29"/>
      <c r="CP715" s="29"/>
      <c r="CQ715" s="29"/>
      <c r="CR715" s="29"/>
      <c r="CS715" s="29"/>
      <c r="CT715" s="29"/>
      <c r="CU715" s="29"/>
      <c r="CV715" s="29"/>
      <c r="CW715" s="29"/>
      <c r="CX715" s="29"/>
      <c r="CY715" s="29"/>
      <c r="CZ715" s="29"/>
      <c r="DA715" s="29"/>
    </row>
    <row r="716" spans="6:105">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c r="AD716" s="29"/>
      <c r="AE716" s="29"/>
      <c r="AF716" s="29"/>
      <c r="AG716" s="29"/>
      <c r="AH716" s="29"/>
      <c r="AI716" s="29"/>
      <c r="AJ716" s="29"/>
      <c r="AK716" s="29"/>
      <c r="AL716" s="29"/>
      <c r="AM716" s="29"/>
      <c r="AN716" s="29"/>
      <c r="AO716" s="29"/>
      <c r="AP716" s="29"/>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BN716" s="29"/>
      <c r="BO716" s="29"/>
      <c r="BP716" s="29"/>
      <c r="BQ716" s="29"/>
      <c r="BR716" s="29"/>
      <c r="BS716" s="29"/>
      <c r="BT716" s="29"/>
      <c r="BU716" s="29"/>
      <c r="BV716" s="29"/>
      <c r="BW716" s="29"/>
      <c r="BX716" s="29"/>
      <c r="BY716" s="29"/>
      <c r="BZ716" s="29"/>
      <c r="CA716" s="29"/>
      <c r="CB716" s="29"/>
      <c r="CC716" s="29"/>
      <c r="CD716" s="29"/>
      <c r="CE716" s="29"/>
      <c r="CF716" s="29"/>
      <c r="CG716" s="29"/>
      <c r="CH716" s="29"/>
      <c r="CI716" s="29"/>
      <c r="CJ716" s="29"/>
      <c r="CK716" s="29"/>
      <c r="CL716" s="29"/>
      <c r="CM716" s="29"/>
      <c r="CN716" s="29"/>
      <c r="CO716" s="29"/>
      <c r="CP716" s="29"/>
      <c r="CQ716" s="29"/>
      <c r="CR716" s="29"/>
      <c r="CS716" s="29"/>
      <c r="CT716" s="29"/>
      <c r="CU716" s="29"/>
      <c r="CV716" s="29"/>
      <c r="CW716" s="29"/>
      <c r="CX716" s="29"/>
      <c r="CY716" s="29"/>
      <c r="CZ716" s="29"/>
      <c r="DA716" s="29"/>
    </row>
    <row r="717" spans="6:105">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c r="AD717" s="29"/>
      <c r="AE717" s="29"/>
      <c r="AF717" s="29"/>
      <c r="AG717" s="29"/>
      <c r="AH717" s="29"/>
      <c r="AI717" s="29"/>
      <c r="AJ717" s="29"/>
      <c r="AK717" s="29"/>
      <c r="AL717" s="29"/>
      <c r="AM717" s="29"/>
      <c r="AN717" s="29"/>
      <c r="AO717" s="29"/>
      <c r="AP717" s="29"/>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BN717" s="29"/>
      <c r="BO717" s="29"/>
      <c r="BP717" s="29"/>
      <c r="BQ717" s="29"/>
      <c r="BR717" s="29"/>
      <c r="BS717" s="29"/>
      <c r="BT717" s="29"/>
      <c r="BU717" s="29"/>
      <c r="BV717" s="29"/>
      <c r="BW717" s="29"/>
      <c r="BX717" s="29"/>
      <c r="BY717" s="29"/>
      <c r="BZ717" s="29"/>
      <c r="CA717" s="29"/>
      <c r="CB717" s="29"/>
      <c r="CC717" s="29"/>
      <c r="CD717" s="29"/>
      <c r="CE717" s="29"/>
      <c r="CF717" s="29"/>
      <c r="CG717" s="29"/>
      <c r="CH717" s="29"/>
      <c r="CI717" s="29"/>
      <c r="CJ717" s="29"/>
      <c r="CK717" s="29"/>
      <c r="CL717" s="29"/>
      <c r="CM717" s="29"/>
      <c r="CN717" s="29"/>
      <c r="CO717" s="29"/>
      <c r="CP717" s="29"/>
      <c r="CQ717" s="29"/>
      <c r="CR717" s="29"/>
      <c r="CS717" s="29"/>
      <c r="CT717" s="29"/>
      <c r="CU717" s="29"/>
      <c r="CV717" s="29"/>
      <c r="CW717" s="29"/>
      <c r="CX717" s="29"/>
      <c r="CY717" s="29"/>
      <c r="CZ717" s="29"/>
      <c r="DA717" s="29"/>
    </row>
    <row r="718" spans="6:105">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c r="AD718" s="29"/>
      <c r="AE718" s="29"/>
      <c r="AF718" s="29"/>
      <c r="AG718" s="29"/>
      <c r="AH718" s="29"/>
      <c r="AI718" s="29"/>
      <c r="AJ718" s="29"/>
      <c r="AK718" s="29"/>
      <c r="AL718" s="29"/>
      <c r="AM718" s="29"/>
      <c r="AN718" s="29"/>
      <c r="AO718" s="29"/>
      <c r="AP718" s="29"/>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BN718" s="29"/>
      <c r="BO718" s="29"/>
      <c r="BP718" s="29"/>
      <c r="BQ718" s="29"/>
      <c r="BR718" s="29"/>
      <c r="BS718" s="29"/>
      <c r="BT718" s="29"/>
      <c r="BU718" s="29"/>
      <c r="BV718" s="29"/>
      <c r="BW718" s="29"/>
      <c r="BX718" s="29"/>
      <c r="BY718" s="29"/>
      <c r="BZ718" s="29"/>
      <c r="CA718" s="29"/>
      <c r="CB718" s="29"/>
      <c r="CC718" s="29"/>
      <c r="CD718" s="29"/>
      <c r="CE718" s="29"/>
      <c r="CF718" s="29"/>
      <c r="CG718" s="29"/>
      <c r="CH718" s="29"/>
      <c r="CI718" s="29"/>
      <c r="CJ718" s="29"/>
      <c r="CK718" s="29"/>
      <c r="CL718" s="29"/>
      <c r="CM718" s="29"/>
      <c r="CN718" s="29"/>
      <c r="CO718" s="29"/>
      <c r="CP718" s="29"/>
      <c r="CQ718" s="29"/>
      <c r="CR718" s="29"/>
      <c r="CS718" s="29"/>
      <c r="CT718" s="29"/>
      <c r="CU718" s="29"/>
      <c r="CV718" s="29"/>
      <c r="CW718" s="29"/>
      <c r="CX718" s="29"/>
      <c r="CY718" s="29"/>
      <c r="CZ718" s="29"/>
      <c r="DA718" s="29"/>
    </row>
    <row r="719" spans="6:105">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c r="AD719" s="29"/>
      <c r="AE719" s="29"/>
      <c r="AF719" s="29"/>
      <c r="AG719" s="29"/>
      <c r="AH719" s="29"/>
      <c r="AI719" s="29"/>
      <c r="AJ719" s="29"/>
      <c r="AK719" s="29"/>
      <c r="AL719" s="29"/>
      <c r="AM719" s="29"/>
      <c r="AN719" s="29"/>
      <c r="AO719" s="29"/>
      <c r="AP719" s="29"/>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BN719" s="29"/>
      <c r="BO719" s="29"/>
      <c r="BP719" s="29"/>
      <c r="BQ719" s="29"/>
      <c r="BR719" s="29"/>
      <c r="BS719" s="29"/>
      <c r="BT719" s="29"/>
      <c r="BU719" s="29"/>
      <c r="BV719" s="29"/>
      <c r="BW719" s="29"/>
      <c r="BX719" s="29"/>
      <c r="BY719" s="29"/>
      <c r="BZ719" s="29"/>
      <c r="CA719" s="29"/>
      <c r="CB719" s="29"/>
      <c r="CC719" s="29"/>
      <c r="CD719" s="29"/>
      <c r="CE719" s="29"/>
      <c r="CF719" s="29"/>
      <c r="CG719" s="29"/>
      <c r="CH719" s="29"/>
      <c r="CI719" s="29"/>
      <c r="CJ719" s="29"/>
      <c r="CK719" s="29"/>
      <c r="CL719" s="29"/>
      <c r="CM719" s="29"/>
      <c r="CN719" s="29"/>
      <c r="CO719" s="29"/>
      <c r="CP719" s="29"/>
      <c r="CQ719" s="29"/>
      <c r="CR719" s="29"/>
      <c r="CS719" s="29"/>
      <c r="CT719" s="29"/>
      <c r="CU719" s="29"/>
      <c r="CV719" s="29"/>
      <c r="CW719" s="29"/>
      <c r="CX719" s="29"/>
      <c r="CY719" s="29"/>
      <c r="CZ719" s="29"/>
      <c r="DA719" s="29"/>
    </row>
    <row r="720" spans="6:105">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c r="AD720" s="29"/>
      <c r="AE720" s="29"/>
      <c r="AF720" s="29"/>
      <c r="AG720" s="29"/>
      <c r="AH720" s="29"/>
      <c r="AI720" s="29"/>
      <c r="AJ720" s="29"/>
      <c r="AK720" s="29"/>
      <c r="AL720" s="29"/>
      <c r="AM720" s="29"/>
      <c r="AN720" s="29"/>
      <c r="AO720" s="29"/>
      <c r="AP720" s="29"/>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BN720" s="29"/>
      <c r="BO720" s="29"/>
      <c r="BP720" s="29"/>
      <c r="BQ720" s="29"/>
      <c r="BR720" s="29"/>
      <c r="BS720" s="29"/>
      <c r="BT720" s="29"/>
      <c r="BU720" s="29"/>
      <c r="BV720" s="29"/>
      <c r="BW720" s="29"/>
      <c r="BX720" s="29"/>
      <c r="BY720" s="29"/>
      <c r="BZ720" s="29"/>
      <c r="CA720" s="29"/>
      <c r="CB720" s="29"/>
      <c r="CC720" s="29"/>
      <c r="CD720" s="29"/>
      <c r="CE720" s="29"/>
      <c r="CF720" s="29"/>
      <c r="CG720" s="29"/>
      <c r="CH720" s="29"/>
      <c r="CI720" s="29"/>
      <c r="CJ720" s="29"/>
      <c r="CK720" s="29"/>
      <c r="CL720" s="29"/>
      <c r="CM720" s="29"/>
      <c r="CN720" s="29"/>
      <c r="CO720" s="29"/>
      <c r="CP720" s="29"/>
      <c r="CQ720" s="29"/>
      <c r="CR720" s="29"/>
      <c r="CS720" s="29"/>
      <c r="CT720" s="29"/>
      <c r="CU720" s="29"/>
      <c r="CV720" s="29"/>
      <c r="CW720" s="29"/>
      <c r="CX720" s="29"/>
      <c r="CY720" s="29"/>
      <c r="CZ720" s="29"/>
      <c r="DA720" s="29"/>
    </row>
    <row r="721" spans="6:105">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c r="AD721" s="29"/>
      <c r="AE721" s="29"/>
      <c r="AF721" s="29"/>
      <c r="AG721" s="29"/>
      <c r="AH721" s="29"/>
      <c r="AI721" s="29"/>
      <c r="AJ721" s="29"/>
      <c r="AK721" s="29"/>
      <c r="AL721" s="29"/>
      <c r="AM721" s="29"/>
      <c r="AN721" s="29"/>
      <c r="AO721" s="29"/>
      <c r="AP721" s="29"/>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BN721" s="29"/>
      <c r="BO721" s="29"/>
      <c r="BP721" s="29"/>
      <c r="BQ721" s="29"/>
      <c r="BR721" s="29"/>
      <c r="BS721" s="29"/>
      <c r="BT721" s="29"/>
      <c r="BU721" s="29"/>
      <c r="BV721" s="29"/>
      <c r="BW721" s="29"/>
      <c r="BX721" s="29"/>
      <c r="BY721" s="29"/>
      <c r="BZ721" s="29"/>
      <c r="CA721" s="29"/>
      <c r="CB721" s="29"/>
      <c r="CC721" s="29"/>
      <c r="CD721" s="29"/>
      <c r="CE721" s="29"/>
      <c r="CF721" s="29"/>
      <c r="CG721" s="29"/>
      <c r="CH721" s="29"/>
      <c r="CI721" s="29"/>
      <c r="CJ721" s="29"/>
      <c r="CK721" s="29"/>
      <c r="CL721" s="29"/>
      <c r="CM721" s="29"/>
      <c r="CN721" s="29"/>
      <c r="CO721" s="29"/>
      <c r="CP721" s="29"/>
      <c r="CQ721" s="29"/>
      <c r="CR721" s="29"/>
      <c r="CS721" s="29"/>
      <c r="CT721" s="29"/>
      <c r="CU721" s="29"/>
      <c r="CV721" s="29"/>
      <c r="CW721" s="29"/>
      <c r="CX721" s="29"/>
      <c r="CY721" s="29"/>
      <c r="CZ721" s="29"/>
      <c r="DA721" s="29"/>
    </row>
    <row r="722" spans="6:105">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c r="AD722" s="29"/>
      <c r="AE722" s="29"/>
      <c r="AF722" s="29"/>
      <c r="AG722" s="29"/>
      <c r="AH722" s="29"/>
      <c r="AI722" s="29"/>
      <c r="AJ722" s="29"/>
      <c r="AK722" s="29"/>
      <c r="AL722" s="29"/>
      <c r="AM722" s="29"/>
      <c r="AN722" s="29"/>
      <c r="AO722" s="29"/>
      <c r="AP722" s="29"/>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BN722" s="29"/>
      <c r="BO722" s="29"/>
      <c r="BP722" s="29"/>
      <c r="BQ722" s="29"/>
      <c r="BR722" s="29"/>
      <c r="BS722" s="29"/>
      <c r="BT722" s="29"/>
      <c r="BU722" s="29"/>
      <c r="BV722" s="29"/>
      <c r="BW722" s="29"/>
      <c r="BX722" s="29"/>
      <c r="BY722" s="29"/>
      <c r="BZ722" s="29"/>
      <c r="CA722" s="29"/>
      <c r="CB722" s="29"/>
      <c r="CC722" s="29"/>
      <c r="CD722" s="29"/>
      <c r="CE722" s="29"/>
      <c r="CF722" s="29"/>
      <c r="CG722" s="29"/>
      <c r="CH722" s="29"/>
      <c r="CI722" s="29"/>
      <c r="CJ722" s="29"/>
      <c r="CK722" s="29"/>
      <c r="CL722" s="29"/>
      <c r="CM722" s="29"/>
      <c r="CN722" s="29"/>
      <c r="CO722" s="29"/>
      <c r="CP722" s="29"/>
      <c r="CQ722" s="29"/>
      <c r="CR722" s="29"/>
      <c r="CS722" s="29"/>
      <c r="CT722" s="29"/>
      <c r="CU722" s="29"/>
      <c r="CV722" s="29"/>
      <c r="CW722" s="29"/>
      <c r="CX722" s="29"/>
      <c r="CY722" s="29"/>
      <c r="CZ722" s="29"/>
      <c r="DA722" s="29"/>
    </row>
    <row r="723" spans="6:105">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c r="AD723" s="29"/>
      <c r="AE723" s="29"/>
      <c r="AF723" s="29"/>
      <c r="AG723" s="29"/>
      <c r="AH723" s="29"/>
      <c r="AI723" s="29"/>
      <c r="AJ723" s="29"/>
      <c r="AK723" s="29"/>
      <c r="AL723" s="29"/>
      <c r="AM723" s="29"/>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row>
    <row r="724" spans="6:105">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c r="AD724" s="29"/>
      <c r="AE724" s="29"/>
      <c r="AF724" s="29"/>
      <c r="AG724" s="29"/>
      <c r="AH724" s="29"/>
      <c r="AI724" s="29"/>
      <c r="AJ724" s="29"/>
      <c r="AK724" s="29"/>
      <c r="AL724" s="29"/>
      <c r="AM724" s="29"/>
      <c r="AN724" s="29"/>
      <c r="AO724" s="29"/>
      <c r="AP724" s="29"/>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BN724" s="29"/>
      <c r="BO724" s="29"/>
      <c r="BP724" s="29"/>
      <c r="BQ724" s="29"/>
      <c r="BR724" s="29"/>
      <c r="BS724" s="29"/>
      <c r="BT724" s="29"/>
      <c r="BU724" s="29"/>
      <c r="BV724" s="29"/>
      <c r="BW724" s="29"/>
      <c r="BX724" s="29"/>
      <c r="BY724" s="29"/>
      <c r="BZ724" s="29"/>
      <c r="CA724" s="29"/>
      <c r="CB724" s="29"/>
      <c r="CC724" s="29"/>
      <c r="CD724" s="29"/>
      <c r="CE724" s="29"/>
      <c r="CF724" s="29"/>
      <c r="CG724" s="29"/>
      <c r="CH724" s="29"/>
      <c r="CI724" s="29"/>
      <c r="CJ724" s="29"/>
      <c r="CK724" s="29"/>
      <c r="CL724" s="29"/>
      <c r="CM724" s="29"/>
      <c r="CN724" s="29"/>
      <c r="CO724" s="29"/>
      <c r="CP724" s="29"/>
      <c r="CQ724" s="29"/>
      <c r="CR724" s="29"/>
      <c r="CS724" s="29"/>
      <c r="CT724" s="29"/>
      <c r="CU724" s="29"/>
      <c r="CV724" s="29"/>
      <c r="CW724" s="29"/>
      <c r="CX724" s="29"/>
      <c r="CY724" s="29"/>
      <c r="CZ724" s="29"/>
      <c r="DA724" s="29"/>
    </row>
    <row r="725" spans="6:105">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c r="AD725" s="29"/>
      <c r="AE725" s="29"/>
      <c r="AF725" s="29"/>
      <c r="AG725" s="29"/>
      <c r="AH725" s="29"/>
      <c r="AI725" s="29"/>
      <c r="AJ725" s="29"/>
      <c r="AK725" s="29"/>
      <c r="AL725" s="29"/>
      <c r="AM725" s="29"/>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row>
    <row r="726" spans="6:105">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c r="AD726" s="29"/>
      <c r="AE726" s="29"/>
      <c r="AF726" s="29"/>
      <c r="AG726" s="29"/>
      <c r="AH726" s="29"/>
      <c r="AI726" s="29"/>
      <c r="AJ726" s="29"/>
      <c r="AK726" s="29"/>
      <c r="AL726" s="29"/>
      <c r="AM726" s="29"/>
      <c r="AN726" s="29"/>
      <c r="AO726" s="29"/>
      <c r="AP726" s="29"/>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BN726" s="29"/>
      <c r="BO726" s="29"/>
      <c r="BP726" s="29"/>
      <c r="BQ726" s="29"/>
      <c r="BR726" s="29"/>
      <c r="BS726" s="29"/>
      <c r="BT726" s="29"/>
      <c r="BU726" s="29"/>
      <c r="BV726" s="29"/>
      <c r="BW726" s="29"/>
      <c r="BX726" s="29"/>
      <c r="BY726" s="29"/>
      <c r="BZ726" s="29"/>
      <c r="CA726" s="29"/>
      <c r="CB726" s="29"/>
      <c r="CC726" s="29"/>
      <c r="CD726" s="29"/>
      <c r="CE726" s="29"/>
      <c r="CF726" s="29"/>
      <c r="CG726" s="29"/>
      <c r="CH726" s="29"/>
      <c r="CI726" s="29"/>
      <c r="CJ726" s="29"/>
      <c r="CK726" s="29"/>
      <c r="CL726" s="29"/>
      <c r="CM726" s="29"/>
      <c r="CN726" s="29"/>
      <c r="CO726" s="29"/>
      <c r="CP726" s="29"/>
      <c r="CQ726" s="29"/>
      <c r="CR726" s="29"/>
      <c r="CS726" s="29"/>
      <c r="CT726" s="29"/>
      <c r="CU726" s="29"/>
      <c r="CV726" s="29"/>
      <c r="CW726" s="29"/>
      <c r="CX726" s="29"/>
      <c r="CY726" s="29"/>
      <c r="CZ726" s="29"/>
      <c r="DA726" s="29"/>
    </row>
    <row r="727" spans="6:105">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c r="AD727" s="29"/>
      <c r="AE727" s="29"/>
      <c r="AF727" s="29"/>
      <c r="AG727" s="29"/>
      <c r="AH727" s="29"/>
      <c r="AI727" s="29"/>
      <c r="AJ727" s="29"/>
      <c r="AK727" s="29"/>
      <c r="AL727" s="29"/>
      <c r="AM727" s="29"/>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row>
    <row r="728" spans="6:105">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c r="AD728" s="29"/>
      <c r="AE728" s="29"/>
      <c r="AF728" s="29"/>
      <c r="AG728" s="29"/>
      <c r="AH728" s="29"/>
      <c r="AI728" s="29"/>
      <c r="AJ728" s="29"/>
      <c r="AK728" s="29"/>
      <c r="AL728" s="29"/>
      <c r="AM728" s="29"/>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row>
    <row r="729" spans="6:105">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29"/>
      <c r="AL729" s="29"/>
      <c r="AM729" s="29"/>
      <c r="AN729" s="29"/>
      <c r="AO729" s="29"/>
      <c r="AP729" s="29"/>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BN729" s="29"/>
      <c r="BO729" s="29"/>
      <c r="BP729" s="29"/>
      <c r="BQ729" s="29"/>
      <c r="BR729" s="29"/>
      <c r="BS729" s="29"/>
      <c r="BT729" s="29"/>
      <c r="BU729" s="29"/>
      <c r="BV729" s="29"/>
      <c r="BW729" s="29"/>
      <c r="BX729" s="29"/>
      <c r="BY729" s="29"/>
      <c r="BZ729" s="29"/>
      <c r="CA729" s="29"/>
      <c r="CB729" s="29"/>
      <c r="CC729" s="29"/>
      <c r="CD729" s="29"/>
      <c r="CE729" s="29"/>
      <c r="CF729" s="29"/>
      <c r="CG729" s="29"/>
      <c r="CH729" s="29"/>
      <c r="CI729" s="29"/>
      <c r="CJ729" s="29"/>
      <c r="CK729" s="29"/>
      <c r="CL729" s="29"/>
      <c r="CM729" s="29"/>
      <c r="CN729" s="29"/>
      <c r="CO729" s="29"/>
      <c r="CP729" s="29"/>
      <c r="CQ729" s="29"/>
      <c r="CR729" s="29"/>
      <c r="CS729" s="29"/>
      <c r="CT729" s="29"/>
      <c r="CU729" s="29"/>
      <c r="CV729" s="29"/>
      <c r="CW729" s="29"/>
      <c r="CX729" s="29"/>
      <c r="CY729" s="29"/>
      <c r="CZ729" s="29"/>
      <c r="DA729" s="29"/>
    </row>
    <row r="730" spans="6:105">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c r="AD730" s="29"/>
      <c r="AE730" s="29"/>
      <c r="AF730" s="29"/>
      <c r="AG730" s="29"/>
      <c r="AH730" s="29"/>
      <c r="AI730" s="29"/>
      <c r="AJ730" s="29"/>
      <c r="AK730" s="29"/>
      <c r="AL730" s="29"/>
      <c r="AM730" s="29"/>
      <c r="AN730" s="29"/>
      <c r="AO730" s="29"/>
      <c r="AP730" s="29"/>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BN730" s="29"/>
      <c r="BO730" s="29"/>
      <c r="BP730" s="29"/>
      <c r="BQ730" s="29"/>
      <c r="BR730" s="29"/>
      <c r="BS730" s="29"/>
      <c r="BT730" s="29"/>
      <c r="BU730" s="29"/>
      <c r="BV730" s="29"/>
      <c r="BW730" s="29"/>
      <c r="BX730" s="29"/>
      <c r="BY730" s="29"/>
      <c r="BZ730" s="29"/>
      <c r="CA730" s="29"/>
      <c r="CB730" s="29"/>
      <c r="CC730" s="29"/>
      <c r="CD730" s="29"/>
      <c r="CE730" s="29"/>
      <c r="CF730" s="29"/>
      <c r="CG730" s="29"/>
      <c r="CH730" s="29"/>
      <c r="CI730" s="29"/>
      <c r="CJ730" s="29"/>
      <c r="CK730" s="29"/>
      <c r="CL730" s="29"/>
      <c r="CM730" s="29"/>
      <c r="CN730" s="29"/>
      <c r="CO730" s="29"/>
      <c r="CP730" s="29"/>
      <c r="CQ730" s="29"/>
      <c r="CR730" s="29"/>
      <c r="CS730" s="29"/>
      <c r="CT730" s="29"/>
      <c r="CU730" s="29"/>
      <c r="CV730" s="29"/>
      <c r="CW730" s="29"/>
      <c r="CX730" s="29"/>
      <c r="CY730" s="29"/>
      <c r="CZ730" s="29"/>
      <c r="DA730" s="29"/>
    </row>
    <row r="731" spans="6:105">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c r="AD731" s="29"/>
      <c r="AE731" s="29"/>
      <c r="AF731" s="29"/>
      <c r="AG731" s="29"/>
      <c r="AH731" s="29"/>
      <c r="AI731" s="29"/>
      <c r="AJ731" s="29"/>
      <c r="AK731" s="29"/>
      <c r="AL731" s="29"/>
      <c r="AM731" s="29"/>
      <c r="AN731" s="29"/>
      <c r="AO731" s="29"/>
      <c r="AP731" s="29"/>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BN731" s="29"/>
      <c r="BO731" s="29"/>
      <c r="BP731" s="29"/>
      <c r="BQ731" s="29"/>
      <c r="BR731" s="29"/>
      <c r="BS731" s="29"/>
      <c r="BT731" s="29"/>
      <c r="BU731" s="29"/>
      <c r="BV731" s="29"/>
      <c r="BW731" s="29"/>
      <c r="BX731" s="29"/>
      <c r="BY731" s="29"/>
      <c r="BZ731" s="29"/>
      <c r="CA731" s="29"/>
      <c r="CB731" s="29"/>
      <c r="CC731" s="29"/>
      <c r="CD731" s="29"/>
      <c r="CE731" s="29"/>
      <c r="CF731" s="29"/>
      <c r="CG731" s="29"/>
      <c r="CH731" s="29"/>
      <c r="CI731" s="29"/>
      <c r="CJ731" s="29"/>
      <c r="CK731" s="29"/>
      <c r="CL731" s="29"/>
      <c r="CM731" s="29"/>
      <c r="CN731" s="29"/>
      <c r="CO731" s="29"/>
      <c r="CP731" s="29"/>
      <c r="CQ731" s="29"/>
      <c r="CR731" s="29"/>
      <c r="CS731" s="29"/>
      <c r="CT731" s="29"/>
      <c r="CU731" s="29"/>
      <c r="CV731" s="29"/>
      <c r="CW731" s="29"/>
      <c r="CX731" s="29"/>
      <c r="CY731" s="29"/>
      <c r="CZ731" s="29"/>
      <c r="DA731" s="29"/>
    </row>
    <row r="732" spans="6:105">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c r="AD732" s="29"/>
      <c r="AE732" s="29"/>
      <c r="AF732" s="29"/>
      <c r="AG732" s="29"/>
      <c r="AH732" s="29"/>
      <c r="AI732" s="29"/>
      <c r="AJ732" s="29"/>
      <c r="AK732" s="29"/>
      <c r="AL732" s="29"/>
      <c r="AM732" s="29"/>
      <c r="AN732" s="29"/>
      <c r="AO732" s="29"/>
      <c r="AP732" s="29"/>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BN732" s="29"/>
      <c r="BO732" s="29"/>
      <c r="BP732" s="29"/>
      <c r="BQ732" s="29"/>
      <c r="BR732" s="29"/>
      <c r="BS732" s="29"/>
      <c r="BT732" s="29"/>
      <c r="BU732" s="29"/>
      <c r="BV732" s="29"/>
      <c r="BW732" s="29"/>
      <c r="BX732" s="29"/>
      <c r="BY732" s="29"/>
      <c r="BZ732" s="29"/>
      <c r="CA732" s="29"/>
      <c r="CB732" s="29"/>
      <c r="CC732" s="29"/>
      <c r="CD732" s="29"/>
      <c r="CE732" s="29"/>
      <c r="CF732" s="29"/>
      <c r="CG732" s="29"/>
      <c r="CH732" s="29"/>
      <c r="CI732" s="29"/>
      <c r="CJ732" s="29"/>
      <c r="CK732" s="29"/>
      <c r="CL732" s="29"/>
      <c r="CM732" s="29"/>
      <c r="CN732" s="29"/>
      <c r="CO732" s="29"/>
      <c r="CP732" s="29"/>
      <c r="CQ732" s="29"/>
      <c r="CR732" s="29"/>
      <c r="CS732" s="29"/>
      <c r="CT732" s="29"/>
      <c r="CU732" s="29"/>
      <c r="CV732" s="29"/>
      <c r="CW732" s="29"/>
      <c r="CX732" s="29"/>
      <c r="CY732" s="29"/>
      <c r="CZ732" s="29"/>
      <c r="DA732" s="29"/>
    </row>
    <row r="733" spans="6:105">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c r="AD733" s="29"/>
      <c r="AE733" s="29"/>
      <c r="AF733" s="29"/>
      <c r="AG733" s="29"/>
      <c r="AH733" s="29"/>
      <c r="AI733" s="29"/>
      <c r="AJ733" s="29"/>
      <c r="AK733" s="29"/>
      <c r="AL733" s="29"/>
      <c r="AM733" s="29"/>
      <c r="AN733" s="29"/>
      <c r="AO733" s="29"/>
      <c r="AP733" s="29"/>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BN733" s="29"/>
      <c r="BO733" s="29"/>
      <c r="BP733" s="29"/>
      <c r="BQ733" s="29"/>
      <c r="BR733" s="29"/>
      <c r="BS733" s="29"/>
      <c r="BT733" s="29"/>
      <c r="BU733" s="29"/>
      <c r="BV733" s="29"/>
      <c r="BW733" s="29"/>
      <c r="BX733" s="29"/>
      <c r="BY733" s="29"/>
      <c r="BZ733" s="29"/>
      <c r="CA733" s="29"/>
      <c r="CB733" s="29"/>
      <c r="CC733" s="29"/>
      <c r="CD733" s="29"/>
      <c r="CE733" s="29"/>
      <c r="CF733" s="29"/>
      <c r="CG733" s="29"/>
      <c r="CH733" s="29"/>
      <c r="CI733" s="29"/>
      <c r="CJ733" s="29"/>
      <c r="CK733" s="29"/>
      <c r="CL733" s="29"/>
      <c r="CM733" s="29"/>
      <c r="CN733" s="29"/>
      <c r="CO733" s="29"/>
      <c r="CP733" s="29"/>
      <c r="CQ733" s="29"/>
      <c r="CR733" s="29"/>
      <c r="CS733" s="29"/>
      <c r="CT733" s="29"/>
      <c r="CU733" s="29"/>
      <c r="CV733" s="29"/>
      <c r="CW733" s="29"/>
      <c r="CX733" s="29"/>
      <c r="CY733" s="29"/>
      <c r="CZ733" s="29"/>
      <c r="DA733" s="29"/>
    </row>
    <row r="734" spans="6:105">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c r="AD734" s="29"/>
      <c r="AE734" s="29"/>
      <c r="AF734" s="29"/>
      <c r="AG734" s="29"/>
      <c r="AH734" s="29"/>
      <c r="AI734" s="29"/>
      <c r="AJ734" s="29"/>
      <c r="AK734" s="29"/>
      <c r="AL734" s="29"/>
      <c r="AM734" s="29"/>
      <c r="AN734" s="29"/>
      <c r="AO734" s="29"/>
      <c r="AP734" s="29"/>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BN734" s="29"/>
      <c r="BO734" s="29"/>
      <c r="BP734" s="29"/>
      <c r="BQ734" s="29"/>
      <c r="BR734" s="29"/>
      <c r="BS734" s="29"/>
      <c r="BT734" s="29"/>
      <c r="BU734" s="29"/>
      <c r="BV734" s="29"/>
      <c r="BW734" s="29"/>
      <c r="BX734" s="29"/>
      <c r="BY734" s="29"/>
      <c r="BZ734" s="29"/>
      <c r="CA734" s="29"/>
      <c r="CB734" s="29"/>
      <c r="CC734" s="29"/>
      <c r="CD734" s="29"/>
      <c r="CE734" s="29"/>
      <c r="CF734" s="29"/>
      <c r="CG734" s="29"/>
      <c r="CH734" s="29"/>
      <c r="CI734" s="29"/>
      <c r="CJ734" s="29"/>
      <c r="CK734" s="29"/>
      <c r="CL734" s="29"/>
      <c r="CM734" s="29"/>
      <c r="CN734" s="29"/>
      <c r="CO734" s="29"/>
      <c r="CP734" s="29"/>
      <c r="CQ734" s="29"/>
      <c r="CR734" s="29"/>
      <c r="CS734" s="29"/>
      <c r="CT734" s="29"/>
      <c r="CU734" s="29"/>
      <c r="CV734" s="29"/>
      <c r="CW734" s="29"/>
      <c r="CX734" s="29"/>
      <c r="CY734" s="29"/>
      <c r="CZ734" s="29"/>
      <c r="DA734" s="29"/>
    </row>
    <row r="735" spans="6:105">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c r="AD735" s="29"/>
      <c r="AE735" s="29"/>
      <c r="AF735" s="29"/>
      <c r="AG735" s="29"/>
      <c r="AH735" s="29"/>
      <c r="AI735" s="29"/>
      <c r="AJ735" s="29"/>
      <c r="AK735" s="29"/>
      <c r="AL735" s="29"/>
      <c r="AM735" s="29"/>
      <c r="AN735" s="29"/>
      <c r="AO735" s="29"/>
      <c r="AP735" s="29"/>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BN735" s="29"/>
      <c r="BO735" s="29"/>
      <c r="BP735" s="29"/>
      <c r="BQ735" s="29"/>
      <c r="BR735" s="29"/>
      <c r="BS735" s="29"/>
      <c r="BT735" s="29"/>
      <c r="BU735" s="29"/>
      <c r="BV735" s="29"/>
      <c r="BW735" s="29"/>
      <c r="BX735" s="29"/>
      <c r="BY735" s="29"/>
      <c r="BZ735" s="29"/>
      <c r="CA735" s="29"/>
      <c r="CB735" s="29"/>
      <c r="CC735" s="29"/>
      <c r="CD735" s="29"/>
      <c r="CE735" s="29"/>
      <c r="CF735" s="29"/>
      <c r="CG735" s="29"/>
      <c r="CH735" s="29"/>
      <c r="CI735" s="29"/>
      <c r="CJ735" s="29"/>
      <c r="CK735" s="29"/>
      <c r="CL735" s="29"/>
      <c r="CM735" s="29"/>
      <c r="CN735" s="29"/>
      <c r="CO735" s="29"/>
      <c r="CP735" s="29"/>
      <c r="CQ735" s="29"/>
      <c r="CR735" s="29"/>
      <c r="CS735" s="29"/>
      <c r="CT735" s="29"/>
      <c r="CU735" s="29"/>
      <c r="CV735" s="29"/>
      <c r="CW735" s="29"/>
      <c r="CX735" s="29"/>
      <c r="CY735" s="29"/>
      <c r="CZ735" s="29"/>
      <c r="DA735" s="29"/>
    </row>
    <row r="736" spans="6:105">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c r="AD736" s="29"/>
      <c r="AE736" s="29"/>
      <c r="AF736" s="29"/>
      <c r="AG736" s="29"/>
      <c r="AH736" s="29"/>
      <c r="AI736" s="29"/>
      <c r="AJ736" s="29"/>
      <c r="AK736" s="29"/>
      <c r="AL736" s="29"/>
      <c r="AM736" s="29"/>
      <c r="AN736" s="29"/>
      <c r="AO736" s="29"/>
      <c r="AP736" s="29"/>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BN736" s="29"/>
      <c r="BO736" s="29"/>
      <c r="BP736" s="29"/>
      <c r="BQ736" s="29"/>
      <c r="BR736" s="29"/>
      <c r="BS736" s="29"/>
      <c r="BT736" s="29"/>
      <c r="BU736" s="29"/>
      <c r="BV736" s="29"/>
      <c r="BW736" s="29"/>
      <c r="BX736" s="29"/>
      <c r="BY736" s="29"/>
      <c r="BZ736" s="29"/>
      <c r="CA736" s="29"/>
      <c r="CB736" s="29"/>
      <c r="CC736" s="29"/>
      <c r="CD736" s="29"/>
      <c r="CE736" s="29"/>
      <c r="CF736" s="29"/>
      <c r="CG736" s="29"/>
      <c r="CH736" s="29"/>
      <c r="CI736" s="29"/>
      <c r="CJ736" s="29"/>
      <c r="CK736" s="29"/>
      <c r="CL736" s="29"/>
      <c r="CM736" s="29"/>
      <c r="CN736" s="29"/>
      <c r="CO736" s="29"/>
      <c r="CP736" s="29"/>
      <c r="CQ736" s="29"/>
      <c r="CR736" s="29"/>
      <c r="CS736" s="29"/>
      <c r="CT736" s="29"/>
      <c r="CU736" s="29"/>
      <c r="CV736" s="29"/>
      <c r="CW736" s="29"/>
      <c r="CX736" s="29"/>
      <c r="CY736" s="29"/>
      <c r="CZ736" s="29"/>
      <c r="DA736" s="29"/>
    </row>
    <row r="737" spans="6:105">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c r="AD737" s="29"/>
      <c r="AE737" s="29"/>
      <c r="AF737" s="29"/>
      <c r="AG737" s="29"/>
      <c r="AH737" s="29"/>
      <c r="AI737" s="29"/>
      <c r="AJ737" s="29"/>
      <c r="AK737" s="29"/>
      <c r="AL737" s="29"/>
      <c r="AM737" s="29"/>
      <c r="AN737" s="29"/>
      <c r="AO737" s="29"/>
      <c r="AP737" s="29"/>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BN737" s="29"/>
      <c r="BO737" s="29"/>
      <c r="BP737" s="29"/>
      <c r="BQ737" s="29"/>
      <c r="BR737" s="29"/>
      <c r="BS737" s="29"/>
      <c r="BT737" s="29"/>
      <c r="BU737" s="29"/>
      <c r="BV737" s="29"/>
      <c r="BW737" s="29"/>
      <c r="BX737" s="29"/>
      <c r="BY737" s="29"/>
      <c r="BZ737" s="29"/>
      <c r="CA737" s="29"/>
      <c r="CB737" s="29"/>
      <c r="CC737" s="29"/>
      <c r="CD737" s="29"/>
      <c r="CE737" s="29"/>
      <c r="CF737" s="29"/>
      <c r="CG737" s="29"/>
      <c r="CH737" s="29"/>
      <c r="CI737" s="29"/>
      <c r="CJ737" s="29"/>
      <c r="CK737" s="29"/>
      <c r="CL737" s="29"/>
      <c r="CM737" s="29"/>
      <c r="CN737" s="29"/>
      <c r="CO737" s="29"/>
      <c r="CP737" s="29"/>
      <c r="CQ737" s="29"/>
      <c r="CR737" s="29"/>
      <c r="CS737" s="29"/>
      <c r="CT737" s="29"/>
      <c r="CU737" s="29"/>
      <c r="CV737" s="29"/>
      <c r="CW737" s="29"/>
      <c r="CX737" s="29"/>
      <c r="CY737" s="29"/>
      <c r="CZ737" s="29"/>
      <c r="DA737" s="29"/>
    </row>
    <row r="738" spans="6:105">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c r="AD738" s="29"/>
      <c r="AE738" s="29"/>
      <c r="AF738" s="29"/>
      <c r="AG738" s="29"/>
      <c r="AH738" s="29"/>
      <c r="AI738" s="29"/>
      <c r="AJ738" s="29"/>
      <c r="AK738" s="29"/>
      <c r="AL738" s="29"/>
      <c r="AM738" s="29"/>
      <c r="AN738" s="29"/>
      <c r="AO738" s="29"/>
      <c r="AP738" s="29"/>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BN738" s="29"/>
      <c r="BO738" s="29"/>
      <c r="BP738" s="29"/>
      <c r="BQ738" s="29"/>
      <c r="BR738" s="29"/>
      <c r="BS738" s="29"/>
      <c r="BT738" s="29"/>
      <c r="BU738" s="29"/>
      <c r="BV738" s="29"/>
      <c r="BW738" s="29"/>
      <c r="BX738" s="29"/>
      <c r="BY738" s="29"/>
      <c r="BZ738" s="29"/>
      <c r="CA738" s="29"/>
      <c r="CB738" s="29"/>
      <c r="CC738" s="29"/>
      <c r="CD738" s="29"/>
      <c r="CE738" s="29"/>
      <c r="CF738" s="29"/>
      <c r="CG738" s="29"/>
      <c r="CH738" s="29"/>
      <c r="CI738" s="29"/>
      <c r="CJ738" s="29"/>
      <c r="CK738" s="29"/>
      <c r="CL738" s="29"/>
      <c r="CM738" s="29"/>
      <c r="CN738" s="29"/>
      <c r="CO738" s="29"/>
      <c r="CP738" s="29"/>
      <c r="CQ738" s="29"/>
      <c r="CR738" s="29"/>
      <c r="CS738" s="29"/>
      <c r="CT738" s="29"/>
      <c r="CU738" s="29"/>
      <c r="CV738" s="29"/>
      <c r="CW738" s="29"/>
      <c r="CX738" s="29"/>
      <c r="CY738" s="29"/>
      <c r="CZ738" s="29"/>
      <c r="DA738" s="29"/>
    </row>
    <row r="739" spans="6:105">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c r="AD739" s="29"/>
      <c r="AE739" s="29"/>
      <c r="AF739" s="29"/>
      <c r="AG739" s="29"/>
      <c r="AH739" s="29"/>
      <c r="AI739" s="29"/>
      <c r="AJ739" s="29"/>
      <c r="AK739" s="29"/>
      <c r="AL739" s="29"/>
      <c r="AM739" s="29"/>
      <c r="AN739" s="29"/>
      <c r="AO739" s="29"/>
      <c r="AP739" s="29"/>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BN739" s="29"/>
      <c r="BO739" s="29"/>
      <c r="BP739" s="29"/>
      <c r="BQ739" s="29"/>
      <c r="BR739" s="29"/>
      <c r="BS739" s="29"/>
      <c r="BT739" s="29"/>
      <c r="BU739" s="29"/>
      <c r="BV739" s="29"/>
      <c r="BW739" s="29"/>
      <c r="BX739" s="29"/>
      <c r="BY739" s="29"/>
      <c r="BZ739" s="29"/>
      <c r="CA739" s="29"/>
      <c r="CB739" s="29"/>
      <c r="CC739" s="29"/>
      <c r="CD739" s="29"/>
      <c r="CE739" s="29"/>
      <c r="CF739" s="29"/>
      <c r="CG739" s="29"/>
      <c r="CH739" s="29"/>
      <c r="CI739" s="29"/>
      <c r="CJ739" s="29"/>
      <c r="CK739" s="29"/>
      <c r="CL739" s="29"/>
      <c r="CM739" s="29"/>
      <c r="CN739" s="29"/>
      <c r="CO739" s="29"/>
      <c r="CP739" s="29"/>
      <c r="CQ739" s="29"/>
      <c r="CR739" s="29"/>
      <c r="CS739" s="29"/>
      <c r="CT739" s="29"/>
      <c r="CU739" s="29"/>
      <c r="CV739" s="29"/>
      <c r="CW739" s="29"/>
      <c r="CX739" s="29"/>
      <c r="CY739" s="29"/>
      <c r="CZ739" s="29"/>
      <c r="DA739" s="29"/>
    </row>
    <row r="740" spans="6:105">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c r="AD740" s="29"/>
      <c r="AE740" s="29"/>
      <c r="AF740" s="29"/>
      <c r="AG740" s="29"/>
      <c r="AH740" s="29"/>
      <c r="AI740" s="29"/>
      <c r="AJ740" s="29"/>
      <c r="AK740" s="29"/>
      <c r="AL740" s="29"/>
      <c r="AM740" s="29"/>
      <c r="AN740" s="29"/>
      <c r="AO740" s="29"/>
      <c r="AP740" s="29"/>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BN740" s="29"/>
      <c r="BO740" s="29"/>
      <c r="BP740" s="29"/>
      <c r="BQ740" s="29"/>
      <c r="BR740" s="29"/>
      <c r="BS740" s="29"/>
      <c r="BT740" s="29"/>
      <c r="BU740" s="29"/>
      <c r="BV740" s="29"/>
      <c r="BW740" s="29"/>
      <c r="BX740" s="29"/>
      <c r="BY740" s="29"/>
      <c r="BZ740" s="29"/>
      <c r="CA740" s="29"/>
      <c r="CB740" s="29"/>
      <c r="CC740" s="29"/>
      <c r="CD740" s="29"/>
      <c r="CE740" s="29"/>
      <c r="CF740" s="29"/>
      <c r="CG740" s="29"/>
      <c r="CH740" s="29"/>
      <c r="CI740" s="29"/>
      <c r="CJ740" s="29"/>
      <c r="CK740" s="29"/>
      <c r="CL740" s="29"/>
      <c r="CM740" s="29"/>
      <c r="CN740" s="29"/>
      <c r="CO740" s="29"/>
      <c r="CP740" s="29"/>
      <c r="CQ740" s="29"/>
      <c r="CR740" s="29"/>
      <c r="CS740" s="29"/>
      <c r="CT740" s="29"/>
      <c r="CU740" s="29"/>
      <c r="CV740" s="29"/>
      <c r="CW740" s="29"/>
      <c r="CX740" s="29"/>
      <c r="CY740" s="29"/>
      <c r="CZ740" s="29"/>
      <c r="DA740" s="29"/>
    </row>
    <row r="741" spans="6:105">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c r="AD741" s="29"/>
      <c r="AE741" s="29"/>
      <c r="AF741" s="29"/>
      <c r="AG741" s="29"/>
      <c r="AH741" s="29"/>
      <c r="AI741" s="29"/>
      <c r="AJ741" s="29"/>
      <c r="AK741" s="29"/>
      <c r="AL741" s="29"/>
      <c r="AM741" s="29"/>
      <c r="AN741" s="29"/>
      <c r="AO741" s="29"/>
      <c r="AP741" s="29"/>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BN741" s="29"/>
      <c r="BO741" s="29"/>
      <c r="BP741" s="29"/>
      <c r="BQ741" s="29"/>
      <c r="BR741" s="29"/>
      <c r="BS741" s="29"/>
      <c r="BT741" s="29"/>
      <c r="BU741" s="29"/>
      <c r="BV741" s="29"/>
      <c r="BW741" s="29"/>
      <c r="BX741" s="29"/>
      <c r="BY741" s="29"/>
      <c r="BZ741" s="29"/>
      <c r="CA741" s="29"/>
      <c r="CB741" s="29"/>
      <c r="CC741" s="29"/>
      <c r="CD741" s="29"/>
      <c r="CE741" s="29"/>
      <c r="CF741" s="29"/>
      <c r="CG741" s="29"/>
      <c r="CH741" s="29"/>
      <c r="CI741" s="29"/>
      <c r="CJ741" s="29"/>
      <c r="CK741" s="29"/>
      <c r="CL741" s="29"/>
      <c r="CM741" s="29"/>
      <c r="CN741" s="29"/>
      <c r="CO741" s="29"/>
      <c r="CP741" s="29"/>
      <c r="CQ741" s="29"/>
      <c r="CR741" s="29"/>
      <c r="CS741" s="29"/>
      <c r="CT741" s="29"/>
      <c r="CU741" s="29"/>
      <c r="CV741" s="29"/>
      <c r="CW741" s="29"/>
      <c r="CX741" s="29"/>
      <c r="CY741" s="29"/>
      <c r="CZ741" s="29"/>
      <c r="DA741" s="29"/>
    </row>
    <row r="742" spans="6:105">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c r="AD742" s="29"/>
      <c r="AE742" s="29"/>
      <c r="AF742" s="29"/>
      <c r="AG742" s="29"/>
      <c r="AH742" s="29"/>
      <c r="AI742" s="29"/>
      <c r="AJ742" s="29"/>
      <c r="AK742" s="29"/>
      <c r="AL742" s="29"/>
      <c r="AM742" s="29"/>
      <c r="AN742" s="29"/>
      <c r="AO742" s="29"/>
      <c r="AP742" s="29"/>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BN742" s="29"/>
      <c r="BO742" s="29"/>
      <c r="BP742" s="29"/>
      <c r="BQ742" s="29"/>
      <c r="BR742" s="29"/>
      <c r="BS742" s="29"/>
      <c r="BT742" s="29"/>
      <c r="BU742" s="29"/>
      <c r="BV742" s="29"/>
      <c r="BW742" s="29"/>
      <c r="BX742" s="29"/>
      <c r="BY742" s="29"/>
      <c r="BZ742" s="29"/>
      <c r="CA742" s="29"/>
      <c r="CB742" s="29"/>
      <c r="CC742" s="29"/>
      <c r="CD742" s="29"/>
      <c r="CE742" s="29"/>
      <c r="CF742" s="29"/>
      <c r="CG742" s="29"/>
      <c r="CH742" s="29"/>
      <c r="CI742" s="29"/>
      <c r="CJ742" s="29"/>
      <c r="CK742" s="29"/>
      <c r="CL742" s="29"/>
      <c r="CM742" s="29"/>
      <c r="CN742" s="29"/>
      <c r="CO742" s="29"/>
      <c r="CP742" s="29"/>
      <c r="CQ742" s="29"/>
      <c r="CR742" s="29"/>
      <c r="CS742" s="29"/>
      <c r="CT742" s="29"/>
      <c r="CU742" s="29"/>
      <c r="CV742" s="29"/>
      <c r="CW742" s="29"/>
      <c r="CX742" s="29"/>
      <c r="CY742" s="29"/>
      <c r="CZ742" s="29"/>
      <c r="DA742" s="29"/>
    </row>
    <row r="743" spans="6:105">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c r="AD743" s="29"/>
      <c r="AE743" s="29"/>
      <c r="AF743" s="29"/>
      <c r="AG743" s="29"/>
      <c r="AH743" s="29"/>
      <c r="AI743" s="29"/>
      <c r="AJ743" s="29"/>
      <c r="AK743" s="29"/>
      <c r="AL743" s="29"/>
      <c r="AM743" s="29"/>
      <c r="AN743" s="29"/>
      <c r="AO743" s="29"/>
      <c r="AP743" s="29"/>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BN743" s="29"/>
      <c r="BO743" s="29"/>
      <c r="BP743" s="29"/>
      <c r="BQ743" s="29"/>
      <c r="BR743" s="29"/>
      <c r="BS743" s="29"/>
      <c r="BT743" s="29"/>
      <c r="BU743" s="29"/>
      <c r="BV743" s="29"/>
      <c r="BW743" s="29"/>
      <c r="BX743" s="29"/>
      <c r="BY743" s="29"/>
      <c r="BZ743" s="29"/>
      <c r="CA743" s="29"/>
      <c r="CB743" s="29"/>
      <c r="CC743" s="29"/>
      <c r="CD743" s="29"/>
      <c r="CE743" s="29"/>
      <c r="CF743" s="29"/>
      <c r="CG743" s="29"/>
      <c r="CH743" s="29"/>
      <c r="CI743" s="29"/>
      <c r="CJ743" s="29"/>
      <c r="CK743" s="29"/>
      <c r="CL743" s="29"/>
      <c r="CM743" s="29"/>
      <c r="CN743" s="29"/>
      <c r="CO743" s="29"/>
      <c r="CP743" s="29"/>
      <c r="CQ743" s="29"/>
      <c r="CR743" s="29"/>
      <c r="CS743" s="29"/>
      <c r="CT743" s="29"/>
      <c r="CU743" s="29"/>
      <c r="CV743" s="29"/>
      <c r="CW743" s="29"/>
      <c r="CX743" s="29"/>
      <c r="CY743" s="29"/>
      <c r="CZ743" s="29"/>
      <c r="DA743" s="29"/>
    </row>
    <row r="744" spans="6:105">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c r="AD744" s="29"/>
      <c r="AE744" s="29"/>
      <c r="AF744" s="29"/>
      <c r="AG744" s="29"/>
      <c r="AH744" s="29"/>
      <c r="AI744" s="29"/>
      <c r="AJ744" s="29"/>
      <c r="AK744" s="29"/>
      <c r="AL744" s="29"/>
      <c r="AM744" s="29"/>
      <c r="AN744" s="29"/>
      <c r="AO744" s="29"/>
      <c r="AP744" s="29"/>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BN744" s="29"/>
      <c r="BO744" s="29"/>
      <c r="BP744" s="29"/>
      <c r="BQ744" s="29"/>
      <c r="BR744" s="29"/>
      <c r="BS744" s="29"/>
      <c r="BT744" s="29"/>
      <c r="BU744" s="29"/>
      <c r="BV744" s="29"/>
      <c r="BW744" s="29"/>
      <c r="BX744" s="29"/>
      <c r="BY744" s="29"/>
      <c r="BZ744" s="29"/>
      <c r="CA744" s="29"/>
      <c r="CB744" s="29"/>
      <c r="CC744" s="29"/>
      <c r="CD744" s="29"/>
      <c r="CE744" s="29"/>
      <c r="CF744" s="29"/>
      <c r="CG744" s="29"/>
      <c r="CH744" s="29"/>
      <c r="CI744" s="29"/>
      <c r="CJ744" s="29"/>
      <c r="CK744" s="29"/>
      <c r="CL744" s="29"/>
      <c r="CM744" s="29"/>
      <c r="CN744" s="29"/>
      <c r="CO744" s="29"/>
      <c r="CP744" s="29"/>
      <c r="CQ744" s="29"/>
      <c r="CR744" s="29"/>
      <c r="CS744" s="29"/>
      <c r="CT744" s="29"/>
      <c r="CU744" s="29"/>
      <c r="CV744" s="29"/>
      <c r="CW744" s="29"/>
      <c r="CX744" s="29"/>
      <c r="CY744" s="29"/>
      <c r="CZ744" s="29"/>
      <c r="DA744" s="29"/>
    </row>
    <row r="745" spans="6:105">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c r="AD745" s="29"/>
      <c r="AE745" s="29"/>
      <c r="AF745" s="29"/>
      <c r="AG745" s="29"/>
      <c r="AH745" s="29"/>
      <c r="AI745" s="29"/>
      <c r="AJ745" s="29"/>
      <c r="AK745" s="29"/>
      <c r="AL745" s="29"/>
      <c r="AM745" s="29"/>
      <c r="AN745" s="29"/>
      <c r="AO745" s="29"/>
      <c r="AP745" s="29"/>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BN745" s="29"/>
      <c r="BO745" s="29"/>
      <c r="BP745" s="29"/>
      <c r="BQ745" s="29"/>
      <c r="BR745" s="29"/>
      <c r="BS745" s="29"/>
      <c r="BT745" s="29"/>
      <c r="BU745" s="29"/>
      <c r="BV745" s="29"/>
      <c r="BW745" s="29"/>
      <c r="BX745" s="29"/>
      <c r="BY745" s="29"/>
      <c r="BZ745" s="29"/>
      <c r="CA745" s="29"/>
      <c r="CB745" s="29"/>
      <c r="CC745" s="29"/>
      <c r="CD745" s="29"/>
      <c r="CE745" s="29"/>
      <c r="CF745" s="29"/>
      <c r="CG745" s="29"/>
      <c r="CH745" s="29"/>
      <c r="CI745" s="29"/>
      <c r="CJ745" s="29"/>
      <c r="CK745" s="29"/>
      <c r="CL745" s="29"/>
      <c r="CM745" s="29"/>
      <c r="CN745" s="29"/>
      <c r="CO745" s="29"/>
      <c r="CP745" s="29"/>
      <c r="CQ745" s="29"/>
      <c r="CR745" s="29"/>
      <c r="CS745" s="29"/>
      <c r="CT745" s="29"/>
      <c r="CU745" s="29"/>
      <c r="CV745" s="29"/>
      <c r="CW745" s="29"/>
      <c r="CX745" s="29"/>
      <c r="CY745" s="29"/>
      <c r="CZ745" s="29"/>
      <c r="DA745" s="29"/>
    </row>
    <row r="746" spans="6:105">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c r="AD746" s="29"/>
      <c r="AE746" s="29"/>
      <c r="AF746" s="29"/>
      <c r="AG746" s="29"/>
      <c r="AH746" s="29"/>
      <c r="AI746" s="29"/>
      <c r="AJ746" s="29"/>
      <c r="AK746" s="29"/>
      <c r="AL746" s="29"/>
      <c r="AM746" s="29"/>
      <c r="AN746" s="29"/>
      <c r="AO746" s="29"/>
      <c r="AP746" s="29"/>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BN746" s="29"/>
      <c r="BO746" s="29"/>
      <c r="BP746" s="29"/>
      <c r="BQ746" s="29"/>
      <c r="BR746" s="29"/>
      <c r="BS746" s="29"/>
      <c r="BT746" s="29"/>
      <c r="BU746" s="29"/>
      <c r="BV746" s="29"/>
      <c r="BW746" s="29"/>
      <c r="BX746" s="29"/>
      <c r="BY746" s="29"/>
      <c r="BZ746" s="29"/>
      <c r="CA746" s="29"/>
      <c r="CB746" s="29"/>
      <c r="CC746" s="29"/>
      <c r="CD746" s="29"/>
      <c r="CE746" s="29"/>
      <c r="CF746" s="29"/>
      <c r="CG746" s="29"/>
      <c r="CH746" s="29"/>
      <c r="CI746" s="29"/>
      <c r="CJ746" s="29"/>
      <c r="CK746" s="29"/>
      <c r="CL746" s="29"/>
      <c r="CM746" s="29"/>
      <c r="CN746" s="29"/>
      <c r="CO746" s="29"/>
      <c r="CP746" s="29"/>
      <c r="CQ746" s="29"/>
      <c r="CR746" s="29"/>
      <c r="CS746" s="29"/>
      <c r="CT746" s="29"/>
      <c r="CU746" s="29"/>
      <c r="CV746" s="29"/>
      <c r="CW746" s="29"/>
      <c r="CX746" s="29"/>
      <c r="CY746" s="29"/>
      <c r="CZ746" s="29"/>
      <c r="DA746" s="29"/>
    </row>
    <row r="747" spans="6:105">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29"/>
      <c r="AL747" s="29"/>
      <c r="AM747" s="29"/>
      <c r="AN747" s="29"/>
      <c r="AO747" s="29"/>
      <c r="AP747" s="29"/>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BN747" s="29"/>
      <c r="BO747" s="29"/>
      <c r="BP747" s="29"/>
      <c r="BQ747" s="29"/>
      <c r="BR747" s="29"/>
      <c r="BS747" s="29"/>
      <c r="BT747" s="29"/>
      <c r="BU747" s="29"/>
      <c r="BV747" s="29"/>
      <c r="BW747" s="29"/>
      <c r="BX747" s="29"/>
      <c r="BY747" s="29"/>
      <c r="BZ747" s="29"/>
      <c r="CA747" s="29"/>
      <c r="CB747" s="29"/>
      <c r="CC747" s="29"/>
      <c r="CD747" s="29"/>
      <c r="CE747" s="29"/>
      <c r="CF747" s="29"/>
      <c r="CG747" s="29"/>
      <c r="CH747" s="29"/>
      <c r="CI747" s="29"/>
      <c r="CJ747" s="29"/>
      <c r="CK747" s="29"/>
      <c r="CL747" s="29"/>
      <c r="CM747" s="29"/>
      <c r="CN747" s="29"/>
      <c r="CO747" s="29"/>
      <c r="CP747" s="29"/>
      <c r="CQ747" s="29"/>
      <c r="CR747" s="29"/>
      <c r="CS747" s="29"/>
      <c r="CT747" s="29"/>
      <c r="CU747" s="29"/>
      <c r="CV747" s="29"/>
      <c r="CW747" s="29"/>
      <c r="CX747" s="29"/>
      <c r="CY747" s="29"/>
      <c r="CZ747" s="29"/>
      <c r="DA747" s="29"/>
    </row>
    <row r="748" spans="6:105">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c r="AD748" s="29"/>
      <c r="AE748" s="29"/>
      <c r="AF748" s="29"/>
      <c r="AG748" s="29"/>
      <c r="AH748" s="29"/>
      <c r="AI748" s="29"/>
      <c r="AJ748" s="29"/>
      <c r="AK748" s="29"/>
      <c r="AL748" s="29"/>
      <c r="AM748" s="29"/>
      <c r="AN748" s="29"/>
      <c r="AO748" s="29"/>
      <c r="AP748" s="29"/>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BN748" s="29"/>
      <c r="BO748" s="29"/>
      <c r="BP748" s="29"/>
      <c r="BQ748" s="29"/>
      <c r="BR748" s="29"/>
      <c r="BS748" s="29"/>
      <c r="BT748" s="29"/>
      <c r="BU748" s="29"/>
      <c r="BV748" s="29"/>
      <c r="BW748" s="29"/>
      <c r="BX748" s="29"/>
      <c r="BY748" s="29"/>
      <c r="BZ748" s="29"/>
      <c r="CA748" s="29"/>
      <c r="CB748" s="29"/>
      <c r="CC748" s="29"/>
      <c r="CD748" s="29"/>
      <c r="CE748" s="29"/>
      <c r="CF748" s="29"/>
      <c r="CG748" s="29"/>
      <c r="CH748" s="29"/>
      <c r="CI748" s="29"/>
      <c r="CJ748" s="29"/>
      <c r="CK748" s="29"/>
      <c r="CL748" s="29"/>
      <c r="CM748" s="29"/>
      <c r="CN748" s="29"/>
      <c r="CO748" s="29"/>
      <c r="CP748" s="29"/>
      <c r="CQ748" s="29"/>
      <c r="CR748" s="29"/>
      <c r="CS748" s="29"/>
      <c r="CT748" s="29"/>
      <c r="CU748" s="29"/>
      <c r="CV748" s="29"/>
      <c r="CW748" s="29"/>
      <c r="CX748" s="29"/>
      <c r="CY748" s="29"/>
      <c r="CZ748" s="29"/>
      <c r="DA748" s="29"/>
    </row>
    <row r="749" spans="6:105">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c r="AD749" s="29"/>
      <c r="AE749" s="29"/>
      <c r="AF749" s="29"/>
      <c r="AG749" s="29"/>
      <c r="AH749" s="29"/>
      <c r="AI749" s="29"/>
      <c r="AJ749" s="29"/>
      <c r="AK749" s="29"/>
      <c r="AL749" s="29"/>
      <c r="AM749" s="29"/>
      <c r="AN749" s="29"/>
      <c r="AO749" s="29"/>
      <c r="AP749" s="29"/>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BN749" s="29"/>
      <c r="BO749" s="29"/>
      <c r="BP749" s="29"/>
      <c r="BQ749" s="29"/>
      <c r="BR749" s="29"/>
      <c r="BS749" s="29"/>
      <c r="BT749" s="29"/>
      <c r="BU749" s="29"/>
      <c r="BV749" s="29"/>
      <c r="BW749" s="29"/>
      <c r="BX749" s="29"/>
      <c r="BY749" s="29"/>
      <c r="BZ749" s="29"/>
      <c r="CA749" s="29"/>
      <c r="CB749" s="29"/>
      <c r="CC749" s="29"/>
      <c r="CD749" s="29"/>
      <c r="CE749" s="29"/>
      <c r="CF749" s="29"/>
      <c r="CG749" s="29"/>
      <c r="CH749" s="29"/>
      <c r="CI749" s="29"/>
      <c r="CJ749" s="29"/>
      <c r="CK749" s="29"/>
      <c r="CL749" s="29"/>
      <c r="CM749" s="29"/>
      <c r="CN749" s="29"/>
      <c r="CO749" s="29"/>
      <c r="CP749" s="29"/>
      <c r="CQ749" s="29"/>
      <c r="CR749" s="29"/>
      <c r="CS749" s="29"/>
      <c r="CT749" s="29"/>
      <c r="CU749" s="29"/>
      <c r="CV749" s="29"/>
      <c r="CW749" s="29"/>
      <c r="CX749" s="29"/>
      <c r="CY749" s="29"/>
      <c r="CZ749" s="29"/>
      <c r="DA749" s="29"/>
    </row>
    <row r="750" spans="6:105">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c r="AD750" s="29"/>
      <c r="AE750" s="29"/>
      <c r="AF750" s="29"/>
      <c r="AG750" s="29"/>
      <c r="AH750" s="29"/>
      <c r="AI750" s="29"/>
      <c r="AJ750" s="29"/>
      <c r="AK750" s="29"/>
      <c r="AL750" s="29"/>
      <c r="AM750" s="29"/>
      <c r="AN750" s="29"/>
      <c r="AO750" s="29"/>
      <c r="AP750" s="29"/>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BN750" s="29"/>
      <c r="BO750" s="29"/>
      <c r="BP750" s="29"/>
      <c r="BQ750" s="29"/>
      <c r="BR750" s="29"/>
      <c r="BS750" s="29"/>
      <c r="BT750" s="29"/>
      <c r="BU750" s="29"/>
      <c r="BV750" s="29"/>
      <c r="BW750" s="29"/>
      <c r="BX750" s="29"/>
      <c r="BY750" s="29"/>
      <c r="BZ750" s="29"/>
      <c r="CA750" s="29"/>
      <c r="CB750" s="29"/>
      <c r="CC750" s="29"/>
      <c r="CD750" s="29"/>
      <c r="CE750" s="29"/>
      <c r="CF750" s="29"/>
      <c r="CG750" s="29"/>
      <c r="CH750" s="29"/>
      <c r="CI750" s="29"/>
      <c r="CJ750" s="29"/>
      <c r="CK750" s="29"/>
      <c r="CL750" s="29"/>
      <c r="CM750" s="29"/>
      <c r="CN750" s="29"/>
      <c r="CO750" s="29"/>
      <c r="CP750" s="29"/>
      <c r="CQ750" s="29"/>
      <c r="CR750" s="29"/>
      <c r="CS750" s="29"/>
      <c r="CT750" s="29"/>
      <c r="CU750" s="29"/>
      <c r="CV750" s="29"/>
      <c r="CW750" s="29"/>
      <c r="CX750" s="29"/>
      <c r="CY750" s="29"/>
      <c r="CZ750" s="29"/>
      <c r="DA750" s="29"/>
    </row>
    <row r="751" spans="6:105">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c r="AD751" s="29"/>
      <c r="AE751" s="29"/>
      <c r="AF751" s="29"/>
      <c r="AG751" s="29"/>
      <c r="AH751" s="29"/>
      <c r="AI751" s="29"/>
      <c r="AJ751" s="29"/>
      <c r="AK751" s="29"/>
      <c r="AL751" s="29"/>
      <c r="AM751" s="29"/>
      <c r="AN751" s="29"/>
      <c r="AO751" s="29"/>
      <c r="AP751" s="29"/>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BN751" s="29"/>
      <c r="BO751" s="29"/>
      <c r="BP751" s="29"/>
      <c r="BQ751" s="29"/>
      <c r="BR751" s="29"/>
      <c r="BS751" s="29"/>
      <c r="BT751" s="29"/>
      <c r="BU751" s="29"/>
      <c r="BV751" s="29"/>
      <c r="BW751" s="29"/>
      <c r="BX751" s="29"/>
      <c r="BY751" s="29"/>
      <c r="BZ751" s="29"/>
      <c r="CA751" s="29"/>
      <c r="CB751" s="29"/>
      <c r="CC751" s="29"/>
      <c r="CD751" s="29"/>
      <c r="CE751" s="29"/>
      <c r="CF751" s="29"/>
      <c r="CG751" s="29"/>
      <c r="CH751" s="29"/>
      <c r="CI751" s="29"/>
      <c r="CJ751" s="29"/>
      <c r="CK751" s="29"/>
      <c r="CL751" s="29"/>
      <c r="CM751" s="29"/>
      <c r="CN751" s="29"/>
      <c r="CO751" s="29"/>
      <c r="CP751" s="29"/>
      <c r="CQ751" s="29"/>
      <c r="CR751" s="29"/>
      <c r="CS751" s="29"/>
      <c r="CT751" s="29"/>
      <c r="CU751" s="29"/>
      <c r="CV751" s="29"/>
      <c r="CW751" s="29"/>
      <c r="CX751" s="29"/>
      <c r="CY751" s="29"/>
      <c r="CZ751" s="29"/>
      <c r="DA751" s="29"/>
    </row>
    <row r="752" spans="6:105">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29"/>
      <c r="AL752" s="29"/>
      <c r="AM752" s="29"/>
      <c r="AN752" s="29"/>
      <c r="AO752" s="29"/>
      <c r="AP752" s="29"/>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BN752" s="29"/>
      <c r="BO752" s="29"/>
      <c r="BP752" s="29"/>
      <c r="BQ752" s="29"/>
      <c r="BR752" s="29"/>
      <c r="BS752" s="29"/>
      <c r="BT752" s="29"/>
      <c r="BU752" s="29"/>
      <c r="BV752" s="29"/>
      <c r="BW752" s="29"/>
      <c r="BX752" s="29"/>
      <c r="BY752" s="29"/>
      <c r="BZ752" s="29"/>
      <c r="CA752" s="29"/>
      <c r="CB752" s="29"/>
      <c r="CC752" s="29"/>
      <c r="CD752" s="29"/>
      <c r="CE752" s="29"/>
      <c r="CF752" s="29"/>
      <c r="CG752" s="29"/>
      <c r="CH752" s="29"/>
      <c r="CI752" s="29"/>
      <c r="CJ752" s="29"/>
      <c r="CK752" s="29"/>
      <c r="CL752" s="29"/>
      <c r="CM752" s="29"/>
      <c r="CN752" s="29"/>
      <c r="CO752" s="29"/>
      <c r="CP752" s="29"/>
      <c r="CQ752" s="29"/>
      <c r="CR752" s="29"/>
      <c r="CS752" s="29"/>
      <c r="CT752" s="29"/>
      <c r="CU752" s="29"/>
      <c r="CV752" s="29"/>
      <c r="CW752" s="29"/>
      <c r="CX752" s="29"/>
      <c r="CY752" s="29"/>
      <c r="CZ752" s="29"/>
      <c r="DA752" s="29"/>
    </row>
    <row r="753" spans="6:105">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c r="AD753" s="29"/>
      <c r="AE753" s="29"/>
      <c r="AF753" s="29"/>
      <c r="AG753" s="29"/>
      <c r="AH753" s="29"/>
      <c r="AI753" s="29"/>
      <c r="AJ753" s="29"/>
      <c r="AK753" s="29"/>
      <c r="AL753" s="29"/>
      <c r="AM753" s="29"/>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c r="CA753" s="29"/>
      <c r="CB753" s="29"/>
      <c r="CC753" s="29"/>
      <c r="CD753" s="29"/>
      <c r="CE753" s="29"/>
      <c r="CF753" s="29"/>
      <c r="CG753" s="29"/>
      <c r="CH753" s="29"/>
      <c r="CI753" s="29"/>
      <c r="CJ753" s="29"/>
      <c r="CK753" s="29"/>
      <c r="CL753" s="29"/>
      <c r="CM753" s="29"/>
      <c r="CN753" s="29"/>
      <c r="CO753" s="29"/>
      <c r="CP753" s="29"/>
      <c r="CQ753" s="29"/>
      <c r="CR753" s="29"/>
      <c r="CS753" s="29"/>
      <c r="CT753" s="29"/>
      <c r="CU753" s="29"/>
      <c r="CV753" s="29"/>
      <c r="CW753" s="29"/>
      <c r="CX753" s="29"/>
      <c r="CY753" s="29"/>
      <c r="CZ753" s="29"/>
      <c r="DA753" s="29"/>
    </row>
    <row r="754" spans="6:105">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c r="AD754" s="29"/>
      <c r="AE754" s="29"/>
      <c r="AF754" s="29"/>
      <c r="AG754" s="29"/>
      <c r="AH754" s="29"/>
      <c r="AI754" s="29"/>
      <c r="AJ754" s="29"/>
      <c r="AK754" s="29"/>
      <c r="AL754" s="29"/>
      <c r="AM754" s="29"/>
      <c r="AN754" s="29"/>
      <c r="AO754" s="29"/>
      <c r="AP754" s="29"/>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BN754" s="29"/>
      <c r="BO754" s="29"/>
      <c r="BP754" s="29"/>
      <c r="BQ754" s="29"/>
      <c r="BR754" s="29"/>
      <c r="BS754" s="29"/>
      <c r="BT754" s="29"/>
      <c r="BU754" s="29"/>
      <c r="BV754" s="29"/>
      <c r="BW754" s="29"/>
      <c r="BX754" s="29"/>
      <c r="BY754" s="29"/>
      <c r="BZ754" s="29"/>
      <c r="CA754" s="29"/>
      <c r="CB754" s="29"/>
      <c r="CC754" s="29"/>
      <c r="CD754" s="29"/>
      <c r="CE754" s="29"/>
      <c r="CF754" s="29"/>
      <c r="CG754" s="29"/>
      <c r="CH754" s="29"/>
      <c r="CI754" s="29"/>
      <c r="CJ754" s="29"/>
      <c r="CK754" s="29"/>
      <c r="CL754" s="29"/>
      <c r="CM754" s="29"/>
      <c r="CN754" s="29"/>
      <c r="CO754" s="29"/>
      <c r="CP754" s="29"/>
      <c r="CQ754" s="29"/>
      <c r="CR754" s="29"/>
      <c r="CS754" s="29"/>
      <c r="CT754" s="29"/>
      <c r="CU754" s="29"/>
      <c r="CV754" s="29"/>
      <c r="CW754" s="29"/>
      <c r="CX754" s="29"/>
      <c r="CY754" s="29"/>
      <c r="CZ754" s="29"/>
      <c r="DA754" s="29"/>
    </row>
    <row r="755" spans="6:105">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c r="AD755" s="29"/>
      <c r="AE755" s="29"/>
      <c r="AF755" s="29"/>
      <c r="AG755" s="29"/>
      <c r="AH755" s="29"/>
      <c r="AI755" s="29"/>
      <c r="AJ755" s="29"/>
      <c r="AK755" s="29"/>
      <c r="AL755" s="29"/>
      <c r="AM755" s="29"/>
      <c r="AN755" s="29"/>
      <c r="AO755" s="29"/>
      <c r="AP755" s="29"/>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BN755" s="29"/>
      <c r="BO755" s="29"/>
      <c r="BP755" s="29"/>
      <c r="BQ755" s="29"/>
      <c r="BR755" s="29"/>
      <c r="BS755" s="29"/>
      <c r="BT755" s="29"/>
      <c r="BU755" s="29"/>
      <c r="BV755" s="29"/>
      <c r="BW755" s="29"/>
      <c r="BX755" s="29"/>
      <c r="BY755" s="29"/>
      <c r="BZ755" s="29"/>
      <c r="CA755" s="29"/>
      <c r="CB755" s="29"/>
      <c r="CC755" s="29"/>
      <c r="CD755" s="29"/>
      <c r="CE755" s="29"/>
      <c r="CF755" s="29"/>
      <c r="CG755" s="29"/>
      <c r="CH755" s="29"/>
      <c r="CI755" s="29"/>
      <c r="CJ755" s="29"/>
      <c r="CK755" s="29"/>
      <c r="CL755" s="29"/>
      <c r="CM755" s="29"/>
      <c r="CN755" s="29"/>
      <c r="CO755" s="29"/>
      <c r="CP755" s="29"/>
      <c r="CQ755" s="29"/>
      <c r="CR755" s="29"/>
      <c r="CS755" s="29"/>
      <c r="CT755" s="29"/>
      <c r="CU755" s="29"/>
      <c r="CV755" s="29"/>
      <c r="CW755" s="29"/>
      <c r="CX755" s="29"/>
      <c r="CY755" s="29"/>
      <c r="CZ755" s="29"/>
      <c r="DA755" s="29"/>
    </row>
    <row r="756" spans="6:105">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c r="AD756" s="29"/>
      <c r="AE756" s="29"/>
      <c r="AF756" s="29"/>
      <c r="AG756" s="29"/>
      <c r="AH756" s="29"/>
      <c r="AI756" s="29"/>
      <c r="AJ756" s="29"/>
      <c r="AK756" s="29"/>
      <c r="AL756" s="29"/>
      <c r="AM756" s="29"/>
      <c r="AN756" s="29"/>
      <c r="AO756" s="29"/>
      <c r="AP756" s="29"/>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BN756" s="29"/>
      <c r="BO756" s="29"/>
      <c r="BP756" s="29"/>
      <c r="BQ756" s="29"/>
      <c r="BR756" s="29"/>
      <c r="BS756" s="29"/>
      <c r="BT756" s="29"/>
      <c r="BU756" s="29"/>
      <c r="BV756" s="29"/>
      <c r="BW756" s="29"/>
      <c r="BX756" s="29"/>
      <c r="BY756" s="29"/>
      <c r="BZ756" s="29"/>
      <c r="CA756" s="29"/>
      <c r="CB756" s="29"/>
      <c r="CC756" s="29"/>
      <c r="CD756" s="29"/>
      <c r="CE756" s="29"/>
      <c r="CF756" s="29"/>
      <c r="CG756" s="29"/>
      <c r="CH756" s="29"/>
      <c r="CI756" s="29"/>
      <c r="CJ756" s="29"/>
      <c r="CK756" s="29"/>
      <c r="CL756" s="29"/>
      <c r="CM756" s="29"/>
      <c r="CN756" s="29"/>
      <c r="CO756" s="29"/>
      <c r="CP756" s="29"/>
      <c r="CQ756" s="29"/>
      <c r="CR756" s="29"/>
      <c r="CS756" s="29"/>
      <c r="CT756" s="29"/>
      <c r="CU756" s="29"/>
      <c r="CV756" s="29"/>
      <c r="CW756" s="29"/>
      <c r="CX756" s="29"/>
      <c r="CY756" s="29"/>
      <c r="CZ756" s="29"/>
      <c r="DA756" s="29"/>
    </row>
    <row r="757" spans="6:105">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c r="AD757" s="29"/>
      <c r="AE757" s="29"/>
      <c r="AF757" s="29"/>
      <c r="AG757" s="29"/>
      <c r="AH757" s="29"/>
      <c r="AI757" s="29"/>
      <c r="AJ757" s="29"/>
      <c r="AK757" s="29"/>
      <c r="AL757" s="29"/>
      <c r="AM757" s="29"/>
      <c r="AN757" s="29"/>
      <c r="AO757" s="29"/>
      <c r="AP757" s="29"/>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BN757" s="29"/>
      <c r="BO757" s="29"/>
      <c r="BP757" s="29"/>
      <c r="BQ757" s="29"/>
      <c r="BR757" s="29"/>
      <c r="BS757" s="29"/>
      <c r="BT757" s="29"/>
      <c r="BU757" s="29"/>
      <c r="BV757" s="29"/>
      <c r="BW757" s="29"/>
      <c r="BX757" s="29"/>
      <c r="BY757" s="29"/>
      <c r="BZ757" s="29"/>
      <c r="CA757" s="29"/>
      <c r="CB757" s="29"/>
      <c r="CC757" s="29"/>
      <c r="CD757" s="29"/>
      <c r="CE757" s="29"/>
      <c r="CF757" s="29"/>
      <c r="CG757" s="29"/>
      <c r="CH757" s="29"/>
      <c r="CI757" s="29"/>
      <c r="CJ757" s="29"/>
      <c r="CK757" s="29"/>
      <c r="CL757" s="29"/>
      <c r="CM757" s="29"/>
      <c r="CN757" s="29"/>
      <c r="CO757" s="29"/>
      <c r="CP757" s="29"/>
      <c r="CQ757" s="29"/>
      <c r="CR757" s="29"/>
      <c r="CS757" s="29"/>
      <c r="CT757" s="29"/>
      <c r="CU757" s="29"/>
      <c r="CV757" s="29"/>
      <c r="CW757" s="29"/>
      <c r="CX757" s="29"/>
      <c r="CY757" s="29"/>
      <c r="CZ757" s="29"/>
      <c r="DA757" s="29"/>
    </row>
    <row r="758" spans="6:105">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c r="AD758" s="29"/>
      <c r="AE758" s="29"/>
      <c r="AF758" s="29"/>
      <c r="AG758" s="29"/>
      <c r="AH758" s="29"/>
      <c r="AI758" s="29"/>
      <c r="AJ758" s="29"/>
      <c r="AK758" s="29"/>
      <c r="AL758" s="29"/>
      <c r="AM758" s="29"/>
      <c r="AN758" s="29"/>
      <c r="AO758" s="29"/>
      <c r="AP758" s="29"/>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BN758" s="29"/>
      <c r="BO758" s="29"/>
      <c r="BP758" s="29"/>
      <c r="BQ758" s="29"/>
      <c r="BR758" s="29"/>
      <c r="BS758" s="29"/>
      <c r="BT758" s="29"/>
      <c r="BU758" s="29"/>
      <c r="BV758" s="29"/>
      <c r="BW758" s="29"/>
      <c r="BX758" s="29"/>
      <c r="BY758" s="29"/>
      <c r="BZ758" s="29"/>
      <c r="CA758" s="29"/>
      <c r="CB758" s="29"/>
      <c r="CC758" s="29"/>
      <c r="CD758" s="29"/>
      <c r="CE758" s="29"/>
      <c r="CF758" s="29"/>
      <c r="CG758" s="29"/>
      <c r="CH758" s="29"/>
      <c r="CI758" s="29"/>
      <c r="CJ758" s="29"/>
      <c r="CK758" s="29"/>
      <c r="CL758" s="29"/>
      <c r="CM758" s="29"/>
      <c r="CN758" s="29"/>
      <c r="CO758" s="29"/>
      <c r="CP758" s="29"/>
      <c r="CQ758" s="29"/>
      <c r="CR758" s="29"/>
      <c r="CS758" s="29"/>
      <c r="CT758" s="29"/>
      <c r="CU758" s="29"/>
      <c r="CV758" s="29"/>
      <c r="CW758" s="29"/>
      <c r="CX758" s="29"/>
      <c r="CY758" s="29"/>
      <c r="CZ758" s="29"/>
      <c r="DA758" s="29"/>
    </row>
    <row r="759" spans="6:105">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c r="AD759" s="29"/>
      <c r="AE759" s="29"/>
      <c r="AF759" s="29"/>
      <c r="AG759" s="29"/>
      <c r="AH759" s="29"/>
      <c r="AI759" s="29"/>
      <c r="AJ759" s="29"/>
      <c r="AK759" s="29"/>
      <c r="AL759" s="29"/>
      <c r="AM759" s="29"/>
      <c r="AN759" s="29"/>
      <c r="AO759" s="29"/>
      <c r="AP759" s="29"/>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BN759" s="29"/>
      <c r="BO759" s="29"/>
      <c r="BP759" s="29"/>
      <c r="BQ759" s="29"/>
      <c r="BR759" s="29"/>
      <c r="BS759" s="29"/>
      <c r="BT759" s="29"/>
      <c r="BU759" s="29"/>
      <c r="BV759" s="29"/>
      <c r="BW759" s="29"/>
      <c r="BX759" s="29"/>
      <c r="BY759" s="29"/>
      <c r="BZ759" s="29"/>
      <c r="CA759" s="29"/>
      <c r="CB759" s="29"/>
      <c r="CC759" s="29"/>
      <c r="CD759" s="29"/>
      <c r="CE759" s="29"/>
      <c r="CF759" s="29"/>
      <c r="CG759" s="29"/>
      <c r="CH759" s="29"/>
      <c r="CI759" s="29"/>
      <c r="CJ759" s="29"/>
      <c r="CK759" s="29"/>
      <c r="CL759" s="29"/>
      <c r="CM759" s="29"/>
      <c r="CN759" s="29"/>
      <c r="CO759" s="29"/>
      <c r="CP759" s="29"/>
      <c r="CQ759" s="29"/>
      <c r="CR759" s="29"/>
      <c r="CS759" s="29"/>
      <c r="CT759" s="29"/>
      <c r="CU759" s="29"/>
      <c r="CV759" s="29"/>
      <c r="CW759" s="29"/>
      <c r="CX759" s="29"/>
      <c r="CY759" s="29"/>
      <c r="CZ759" s="29"/>
      <c r="DA759" s="29"/>
    </row>
    <row r="760" spans="6:105">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c r="AD760" s="29"/>
      <c r="AE760" s="29"/>
      <c r="AF760" s="29"/>
      <c r="AG760" s="29"/>
      <c r="AH760" s="29"/>
      <c r="AI760" s="29"/>
      <c r="AJ760" s="29"/>
      <c r="AK760" s="29"/>
      <c r="AL760" s="29"/>
      <c r="AM760" s="29"/>
      <c r="AN760" s="29"/>
      <c r="AO760" s="29"/>
      <c r="AP760" s="29"/>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BN760" s="29"/>
      <c r="BO760" s="29"/>
      <c r="BP760" s="29"/>
      <c r="BQ760" s="29"/>
      <c r="BR760" s="29"/>
      <c r="BS760" s="29"/>
      <c r="BT760" s="29"/>
      <c r="BU760" s="29"/>
      <c r="BV760" s="29"/>
      <c r="BW760" s="29"/>
      <c r="BX760" s="29"/>
      <c r="BY760" s="29"/>
      <c r="BZ760" s="29"/>
      <c r="CA760" s="29"/>
      <c r="CB760" s="29"/>
      <c r="CC760" s="29"/>
      <c r="CD760" s="29"/>
      <c r="CE760" s="29"/>
      <c r="CF760" s="29"/>
      <c r="CG760" s="29"/>
      <c r="CH760" s="29"/>
      <c r="CI760" s="29"/>
      <c r="CJ760" s="29"/>
      <c r="CK760" s="29"/>
      <c r="CL760" s="29"/>
      <c r="CM760" s="29"/>
      <c r="CN760" s="29"/>
      <c r="CO760" s="29"/>
      <c r="CP760" s="29"/>
      <c r="CQ760" s="29"/>
      <c r="CR760" s="29"/>
      <c r="CS760" s="29"/>
      <c r="CT760" s="29"/>
      <c r="CU760" s="29"/>
      <c r="CV760" s="29"/>
      <c r="CW760" s="29"/>
      <c r="CX760" s="29"/>
      <c r="CY760" s="29"/>
      <c r="CZ760" s="29"/>
      <c r="DA760" s="29"/>
    </row>
    <row r="761" spans="6:105">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c r="AD761" s="29"/>
      <c r="AE761" s="29"/>
      <c r="AF761" s="29"/>
      <c r="AG761" s="29"/>
      <c r="AH761" s="29"/>
      <c r="AI761" s="29"/>
      <c r="AJ761" s="29"/>
      <c r="AK761" s="29"/>
      <c r="AL761" s="29"/>
      <c r="AM761" s="29"/>
      <c r="AN761" s="29"/>
      <c r="AO761" s="29"/>
      <c r="AP761" s="29"/>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BN761" s="29"/>
      <c r="BO761" s="29"/>
      <c r="BP761" s="29"/>
      <c r="BQ761" s="29"/>
      <c r="BR761" s="29"/>
      <c r="BS761" s="29"/>
      <c r="BT761" s="29"/>
      <c r="BU761" s="29"/>
      <c r="BV761" s="29"/>
      <c r="BW761" s="29"/>
      <c r="BX761" s="29"/>
      <c r="BY761" s="29"/>
      <c r="BZ761" s="29"/>
      <c r="CA761" s="29"/>
      <c r="CB761" s="29"/>
      <c r="CC761" s="29"/>
      <c r="CD761" s="29"/>
      <c r="CE761" s="29"/>
      <c r="CF761" s="29"/>
      <c r="CG761" s="29"/>
      <c r="CH761" s="29"/>
      <c r="CI761" s="29"/>
      <c r="CJ761" s="29"/>
      <c r="CK761" s="29"/>
      <c r="CL761" s="29"/>
      <c r="CM761" s="29"/>
      <c r="CN761" s="29"/>
      <c r="CO761" s="29"/>
      <c r="CP761" s="29"/>
      <c r="CQ761" s="29"/>
      <c r="CR761" s="29"/>
      <c r="CS761" s="29"/>
      <c r="CT761" s="29"/>
      <c r="CU761" s="29"/>
      <c r="CV761" s="29"/>
      <c r="CW761" s="29"/>
      <c r="CX761" s="29"/>
      <c r="CY761" s="29"/>
      <c r="CZ761" s="29"/>
      <c r="DA761" s="29"/>
    </row>
    <row r="762" spans="6:105">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c r="AD762" s="29"/>
      <c r="AE762" s="29"/>
      <c r="AF762" s="29"/>
      <c r="AG762" s="29"/>
      <c r="AH762" s="29"/>
      <c r="AI762" s="29"/>
      <c r="AJ762" s="29"/>
      <c r="AK762" s="29"/>
      <c r="AL762" s="29"/>
      <c r="AM762" s="29"/>
      <c r="AN762" s="29"/>
      <c r="AO762" s="29"/>
      <c r="AP762" s="29"/>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BN762" s="29"/>
      <c r="BO762" s="29"/>
      <c r="BP762" s="29"/>
      <c r="BQ762" s="29"/>
      <c r="BR762" s="29"/>
      <c r="BS762" s="29"/>
      <c r="BT762" s="29"/>
      <c r="BU762" s="29"/>
      <c r="BV762" s="29"/>
      <c r="BW762" s="29"/>
      <c r="BX762" s="29"/>
      <c r="BY762" s="29"/>
      <c r="BZ762" s="29"/>
      <c r="CA762" s="29"/>
      <c r="CB762" s="29"/>
      <c r="CC762" s="29"/>
      <c r="CD762" s="29"/>
      <c r="CE762" s="29"/>
      <c r="CF762" s="29"/>
      <c r="CG762" s="29"/>
      <c r="CH762" s="29"/>
      <c r="CI762" s="29"/>
      <c r="CJ762" s="29"/>
      <c r="CK762" s="29"/>
      <c r="CL762" s="29"/>
      <c r="CM762" s="29"/>
      <c r="CN762" s="29"/>
      <c r="CO762" s="29"/>
      <c r="CP762" s="29"/>
      <c r="CQ762" s="29"/>
      <c r="CR762" s="29"/>
      <c r="CS762" s="29"/>
      <c r="CT762" s="29"/>
      <c r="CU762" s="29"/>
      <c r="CV762" s="29"/>
      <c r="CW762" s="29"/>
      <c r="CX762" s="29"/>
      <c r="CY762" s="29"/>
      <c r="CZ762" s="29"/>
      <c r="DA762" s="29"/>
    </row>
    <row r="763" spans="6:105">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c r="AD763" s="29"/>
      <c r="AE763" s="29"/>
      <c r="AF763" s="29"/>
      <c r="AG763" s="29"/>
      <c r="AH763" s="29"/>
      <c r="AI763" s="29"/>
      <c r="AJ763" s="29"/>
      <c r="AK763" s="29"/>
      <c r="AL763" s="29"/>
      <c r="AM763" s="29"/>
      <c r="AN763" s="29"/>
      <c r="AO763" s="29"/>
      <c r="AP763" s="29"/>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BN763" s="29"/>
      <c r="BO763" s="29"/>
      <c r="BP763" s="29"/>
      <c r="BQ763" s="29"/>
      <c r="BR763" s="29"/>
      <c r="BS763" s="29"/>
      <c r="BT763" s="29"/>
      <c r="BU763" s="29"/>
      <c r="BV763" s="29"/>
      <c r="BW763" s="29"/>
      <c r="BX763" s="29"/>
      <c r="BY763" s="29"/>
      <c r="BZ763" s="29"/>
      <c r="CA763" s="29"/>
      <c r="CB763" s="29"/>
      <c r="CC763" s="29"/>
      <c r="CD763" s="29"/>
      <c r="CE763" s="29"/>
      <c r="CF763" s="29"/>
      <c r="CG763" s="29"/>
      <c r="CH763" s="29"/>
      <c r="CI763" s="29"/>
      <c r="CJ763" s="29"/>
      <c r="CK763" s="29"/>
      <c r="CL763" s="29"/>
      <c r="CM763" s="29"/>
      <c r="CN763" s="29"/>
      <c r="CO763" s="29"/>
      <c r="CP763" s="29"/>
      <c r="CQ763" s="29"/>
      <c r="CR763" s="29"/>
      <c r="CS763" s="29"/>
      <c r="CT763" s="29"/>
      <c r="CU763" s="29"/>
      <c r="CV763" s="29"/>
      <c r="CW763" s="29"/>
      <c r="CX763" s="29"/>
      <c r="CY763" s="29"/>
      <c r="CZ763" s="29"/>
      <c r="DA763" s="29"/>
    </row>
    <row r="764" spans="6:105">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c r="AD764" s="29"/>
      <c r="AE764" s="29"/>
      <c r="AF764" s="29"/>
      <c r="AG764" s="29"/>
      <c r="AH764" s="29"/>
      <c r="AI764" s="29"/>
      <c r="AJ764" s="29"/>
      <c r="AK764" s="29"/>
      <c r="AL764" s="29"/>
      <c r="AM764" s="29"/>
      <c r="AN764" s="29"/>
      <c r="AO764" s="29"/>
      <c r="AP764" s="29"/>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BN764" s="29"/>
      <c r="BO764" s="29"/>
      <c r="BP764" s="29"/>
      <c r="BQ764" s="29"/>
      <c r="BR764" s="29"/>
      <c r="BS764" s="29"/>
      <c r="BT764" s="29"/>
      <c r="BU764" s="29"/>
      <c r="BV764" s="29"/>
      <c r="BW764" s="29"/>
      <c r="BX764" s="29"/>
      <c r="BY764" s="29"/>
      <c r="BZ764" s="29"/>
      <c r="CA764" s="29"/>
      <c r="CB764" s="29"/>
      <c r="CC764" s="29"/>
      <c r="CD764" s="29"/>
      <c r="CE764" s="29"/>
      <c r="CF764" s="29"/>
      <c r="CG764" s="29"/>
      <c r="CH764" s="29"/>
      <c r="CI764" s="29"/>
      <c r="CJ764" s="29"/>
      <c r="CK764" s="29"/>
      <c r="CL764" s="29"/>
      <c r="CM764" s="29"/>
      <c r="CN764" s="29"/>
      <c r="CO764" s="29"/>
      <c r="CP764" s="29"/>
      <c r="CQ764" s="29"/>
      <c r="CR764" s="29"/>
      <c r="CS764" s="29"/>
      <c r="CT764" s="29"/>
      <c r="CU764" s="29"/>
      <c r="CV764" s="29"/>
      <c r="CW764" s="29"/>
      <c r="CX764" s="29"/>
      <c r="CY764" s="29"/>
      <c r="CZ764" s="29"/>
      <c r="DA764" s="29"/>
    </row>
    <row r="765" spans="6:105">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c r="AD765" s="29"/>
      <c r="AE765" s="29"/>
      <c r="AF765" s="29"/>
      <c r="AG765" s="29"/>
      <c r="AH765" s="29"/>
      <c r="AI765" s="29"/>
      <c r="AJ765" s="29"/>
      <c r="AK765" s="29"/>
      <c r="AL765" s="29"/>
      <c r="AM765" s="29"/>
      <c r="AN765" s="29"/>
      <c r="AO765" s="29"/>
      <c r="AP765" s="29"/>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BN765" s="29"/>
      <c r="BO765" s="29"/>
      <c r="BP765" s="29"/>
      <c r="BQ765" s="29"/>
      <c r="BR765" s="29"/>
      <c r="BS765" s="29"/>
      <c r="BT765" s="29"/>
      <c r="BU765" s="29"/>
      <c r="BV765" s="29"/>
      <c r="BW765" s="29"/>
      <c r="BX765" s="29"/>
      <c r="BY765" s="29"/>
      <c r="BZ765" s="29"/>
      <c r="CA765" s="29"/>
      <c r="CB765" s="29"/>
      <c r="CC765" s="29"/>
      <c r="CD765" s="29"/>
      <c r="CE765" s="29"/>
      <c r="CF765" s="29"/>
      <c r="CG765" s="29"/>
      <c r="CH765" s="29"/>
      <c r="CI765" s="29"/>
      <c r="CJ765" s="29"/>
      <c r="CK765" s="29"/>
      <c r="CL765" s="29"/>
      <c r="CM765" s="29"/>
      <c r="CN765" s="29"/>
      <c r="CO765" s="29"/>
      <c r="CP765" s="29"/>
      <c r="CQ765" s="29"/>
      <c r="CR765" s="29"/>
      <c r="CS765" s="29"/>
      <c r="CT765" s="29"/>
      <c r="CU765" s="29"/>
      <c r="CV765" s="29"/>
      <c r="CW765" s="29"/>
      <c r="CX765" s="29"/>
      <c r="CY765" s="29"/>
      <c r="CZ765" s="29"/>
      <c r="DA765" s="29"/>
    </row>
    <row r="766" spans="6:105">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c r="AD766" s="29"/>
      <c r="AE766" s="29"/>
      <c r="AF766" s="29"/>
      <c r="AG766" s="29"/>
      <c r="AH766" s="29"/>
      <c r="AI766" s="29"/>
      <c r="AJ766" s="29"/>
      <c r="AK766" s="29"/>
      <c r="AL766" s="29"/>
      <c r="AM766" s="29"/>
      <c r="AN766" s="29"/>
      <c r="AO766" s="29"/>
      <c r="AP766" s="29"/>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BN766" s="29"/>
      <c r="BO766" s="29"/>
      <c r="BP766" s="29"/>
      <c r="BQ766" s="29"/>
      <c r="BR766" s="29"/>
      <c r="BS766" s="29"/>
      <c r="BT766" s="29"/>
      <c r="BU766" s="29"/>
      <c r="BV766" s="29"/>
      <c r="BW766" s="29"/>
      <c r="BX766" s="29"/>
      <c r="BY766" s="29"/>
      <c r="BZ766" s="29"/>
      <c r="CA766" s="29"/>
      <c r="CB766" s="29"/>
      <c r="CC766" s="29"/>
      <c r="CD766" s="29"/>
      <c r="CE766" s="29"/>
      <c r="CF766" s="29"/>
      <c r="CG766" s="29"/>
      <c r="CH766" s="29"/>
      <c r="CI766" s="29"/>
      <c r="CJ766" s="29"/>
      <c r="CK766" s="29"/>
      <c r="CL766" s="29"/>
      <c r="CM766" s="29"/>
      <c r="CN766" s="29"/>
      <c r="CO766" s="29"/>
      <c r="CP766" s="29"/>
      <c r="CQ766" s="29"/>
      <c r="CR766" s="29"/>
      <c r="CS766" s="29"/>
      <c r="CT766" s="29"/>
      <c r="CU766" s="29"/>
      <c r="CV766" s="29"/>
      <c r="CW766" s="29"/>
      <c r="CX766" s="29"/>
      <c r="CY766" s="29"/>
      <c r="CZ766" s="29"/>
      <c r="DA766" s="29"/>
    </row>
    <row r="767" spans="6:105">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c r="AD767" s="29"/>
      <c r="AE767" s="29"/>
      <c r="AF767" s="29"/>
      <c r="AG767" s="29"/>
      <c r="AH767" s="29"/>
      <c r="AI767" s="29"/>
      <c r="AJ767" s="29"/>
      <c r="AK767" s="29"/>
      <c r="AL767" s="29"/>
      <c r="AM767" s="29"/>
      <c r="AN767" s="29"/>
      <c r="AO767" s="29"/>
      <c r="AP767" s="29"/>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BN767" s="29"/>
      <c r="BO767" s="29"/>
      <c r="BP767" s="29"/>
      <c r="BQ767" s="29"/>
      <c r="BR767" s="29"/>
      <c r="BS767" s="29"/>
      <c r="BT767" s="29"/>
      <c r="BU767" s="29"/>
      <c r="BV767" s="29"/>
      <c r="BW767" s="29"/>
      <c r="BX767" s="29"/>
      <c r="BY767" s="29"/>
      <c r="BZ767" s="29"/>
      <c r="CA767" s="29"/>
      <c r="CB767" s="29"/>
      <c r="CC767" s="29"/>
      <c r="CD767" s="29"/>
      <c r="CE767" s="29"/>
      <c r="CF767" s="29"/>
      <c r="CG767" s="29"/>
      <c r="CH767" s="29"/>
      <c r="CI767" s="29"/>
      <c r="CJ767" s="29"/>
      <c r="CK767" s="29"/>
      <c r="CL767" s="29"/>
      <c r="CM767" s="29"/>
      <c r="CN767" s="29"/>
      <c r="CO767" s="29"/>
      <c r="CP767" s="29"/>
      <c r="CQ767" s="29"/>
      <c r="CR767" s="29"/>
      <c r="CS767" s="29"/>
      <c r="CT767" s="29"/>
      <c r="CU767" s="29"/>
      <c r="CV767" s="29"/>
      <c r="CW767" s="29"/>
      <c r="CX767" s="29"/>
      <c r="CY767" s="29"/>
      <c r="CZ767" s="29"/>
      <c r="DA767" s="29"/>
    </row>
    <row r="768" spans="6:105">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c r="AD768" s="29"/>
      <c r="AE768" s="29"/>
      <c r="AF768" s="29"/>
      <c r="AG768" s="29"/>
      <c r="AH768" s="29"/>
      <c r="AI768" s="29"/>
      <c r="AJ768" s="29"/>
      <c r="AK768" s="29"/>
      <c r="AL768" s="29"/>
      <c r="AM768" s="29"/>
      <c r="AN768" s="29"/>
      <c r="AO768" s="29"/>
      <c r="AP768" s="29"/>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BN768" s="29"/>
      <c r="BO768" s="29"/>
      <c r="BP768" s="29"/>
      <c r="BQ768" s="29"/>
      <c r="BR768" s="29"/>
      <c r="BS768" s="29"/>
      <c r="BT768" s="29"/>
      <c r="BU768" s="29"/>
      <c r="BV768" s="29"/>
      <c r="BW768" s="29"/>
      <c r="BX768" s="29"/>
      <c r="BY768" s="29"/>
      <c r="BZ768" s="29"/>
      <c r="CA768" s="29"/>
      <c r="CB768" s="29"/>
      <c r="CC768" s="29"/>
      <c r="CD768" s="29"/>
      <c r="CE768" s="29"/>
      <c r="CF768" s="29"/>
      <c r="CG768" s="29"/>
      <c r="CH768" s="29"/>
      <c r="CI768" s="29"/>
      <c r="CJ768" s="29"/>
      <c r="CK768" s="29"/>
      <c r="CL768" s="29"/>
      <c r="CM768" s="29"/>
      <c r="CN768" s="29"/>
      <c r="CO768" s="29"/>
      <c r="CP768" s="29"/>
      <c r="CQ768" s="29"/>
      <c r="CR768" s="29"/>
      <c r="CS768" s="29"/>
      <c r="CT768" s="29"/>
      <c r="CU768" s="29"/>
      <c r="CV768" s="29"/>
      <c r="CW768" s="29"/>
      <c r="CX768" s="29"/>
      <c r="CY768" s="29"/>
      <c r="CZ768" s="29"/>
      <c r="DA768" s="29"/>
    </row>
    <row r="769" spans="6:105">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c r="AD769" s="29"/>
      <c r="AE769" s="29"/>
      <c r="AF769" s="29"/>
      <c r="AG769" s="29"/>
      <c r="AH769" s="29"/>
      <c r="AI769" s="29"/>
      <c r="AJ769" s="29"/>
      <c r="AK769" s="29"/>
      <c r="AL769" s="29"/>
      <c r="AM769" s="29"/>
      <c r="AN769" s="29"/>
      <c r="AO769" s="29"/>
      <c r="AP769" s="29"/>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BN769" s="29"/>
      <c r="BO769" s="29"/>
      <c r="BP769" s="29"/>
      <c r="BQ769" s="29"/>
      <c r="BR769" s="29"/>
      <c r="BS769" s="29"/>
      <c r="BT769" s="29"/>
      <c r="BU769" s="29"/>
      <c r="BV769" s="29"/>
      <c r="BW769" s="29"/>
      <c r="BX769" s="29"/>
      <c r="BY769" s="29"/>
      <c r="BZ769" s="29"/>
      <c r="CA769" s="29"/>
      <c r="CB769" s="29"/>
      <c r="CC769" s="29"/>
      <c r="CD769" s="29"/>
      <c r="CE769" s="29"/>
      <c r="CF769" s="29"/>
      <c r="CG769" s="29"/>
      <c r="CH769" s="29"/>
      <c r="CI769" s="29"/>
      <c r="CJ769" s="29"/>
      <c r="CK769" s="29"/>
      <c r="CL769" s="29"/>
      <c r="CM769" s="29"/>
      <c r="CN769" s="29"/>
      <c r="CO769" s="29"/>
      <c r="CP769" s="29"/>
      <c r="CQ769" s="29"/>
      <c r="CR769" s="29"/>
      <c r="CS769" s="29"/>
      <c r="CT769" s="29"/>
      <c r="CU769" s="29"/>
      <c r="CV769" s="29"/>
      <c r="CW769" s="29"/>
      <c r="CX769" s="29"/>
      <c r="CY769" s="29"/>
      <c r="CZ769" s="29"/>
      <c r="DA769" s="29"/>
    </row>
    <row r="770" spans="6:105">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c r="AD770" s="29"/>
      <c r="AE770" s="29"/>
      <c r="AF770" s="29"/>
      <c r="AG770" s="29"/>
      <c r="AH770" s="29"/>
      <c r="AI770" s="29"/>
      <c r="AJ770" s="29"/>
      <c r="AK770" s="29"/>
      <c r="AL770" s="29"/>
      <c r="AM770" s="29"/>
      <c r="AN770" s="29"/>
      <c r="AO770" s="29"/>
      <c r="AP770" s="29"/>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BN770" s="29"/>
      <c r="BO770" s="29"/>
      <c r="BP770" s="29"/>
      <c r="BQ770" s="29"/>
      <c r="BR770" s="29"/>
      <c r="BS770" s="29"/>
      <c r="BT770" s="29"/>
      <c r="BU770" s="29"/>
      <c r="BV770" s="29"/>
      <c r="BW770" s="29"/>
      <c r="BX770" s="29"/>
      <c r="BY770" s="29"/>
      <c r="BZ770" s="29"/>
      <c r="CA770" s="29"/>
      <c r="CB770" s="29"/>
      <c r="CC770" s="29"/>
      <c r="CD770" s="29"/>
      <c r="CE770" s="29"/>
      <c r="CF770" s="29"/>
      <c r="CG770" s="29"/>
      <c r="CH770" s="29"/>
      <c r="CI770" s="29"/>
      <c r="CJ770" s="29"/>
      <c r="CK770" s="29"/>
      <c r="CL770" s="29"/>
      <c r="CM770" s="29"/>
      <c r="CN770" s="29"/>
      <c r="CO770" s="29"/>
      <c r="CP770" s="29"/>
      <c r="CQ770" s="29"/>
      <c r="CR770" s="29"/>
      <c r="CS770" s="29"/>
      <c r="CT770" s="29"/>
      <c r="CU770" s="29"/>
      <c r="CV770" s="29"/>
      <c r="CW770" s="29"/>
      <c r="CX770" s="29"/>
      <c r="CY770" s="29"/>
      <c r="CZ770" s="29"/>
      <c r="DA770" s="29"/>
    </row>
    <row r="771" spans="6:105">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c r="AD771" s="29"/>
      <c r="AE771" s="29"/>
      <c r="AF771" s="29"/>
      <c r="AG771" s="29"/>
      <c r="AH771" s="29"/>
      <c r="AI771" s="29"/>
      <c r="AJ771" s="29"/>
      <c r="AK771" s="29"/>
      <c r="AL771" s="29"/>
      <c r="AM771" s="29"/>
      <c r="AN771" s="29"/>
      <c r="AO771" s="29"/>
      <c r="AP771" s="29"/>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BN771" s="29"/>
      <c r="BO771" s="29"/>
      <c r="BP771" s="29"/>
      <c r="BQ771" s="29"/>
      <c r="BR771" s="29"/>
      <c r="BS771" s="29"/>
      <c r="BT771" s="29"/>
      <c r="BU771" s="29"/>
      <c r="BV771" s="29"/>
      <c r="BW771" s="29"/>
      <c r="BX771" s="29"/>
      <c r="BY771" s="29"/>
      <c r="BZ771" s="29"/>
      <c r="CA771" s="29"/>
      <c r="CB771" s="29"/>
      <c r="CC771" s="29"/>
      <c r="CD771" s="29"/>
      <c r="CE771" s="29"/>
      <c r="CF771" s="29"/>
      <c r="CG771" s="29"/>
      <c r="CH771" s="29"/>
      <c r="CI771" s="29"/>
      <c r="CJ771" s="29"/>
      <c r="CK771" s="29"/>
      <c r="CL771" s="29"/>
      <c r="CM771" s="29"/>
      <c r="CN771" s="29"/>
      <c r="CO771" s="29"/>
      <c r="CP771" s="29"/>
      <c r="CQ771" s="29"/>
      <c r="CR771" s="29"/>
      <c r="CS771" s="29"/>
      <c r="CT771" s="29"/>
      <c r="CU771" s="29"/>
      <c r="CV771" s="29"/>
      <c r="CW771" s="29"/>
      <c r="CX771" s="29"/>
      <c r="CY771" s="29"/>
      <c r="CZ771" s="29"/>
      <c r="DA771" s="29"/>
    </row>
    <row r="772" spans="6:105">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29"/>
      <c r="AL772" s="29"/>
      <c r="AM772" s="29"/>
      <c r="AN772" s="29"/>
      <c r="AO772" s="29"/>
      <c r="AP772" s="29"/>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BN772" s="29"/>
      <c r="BO772" s="29"/>
      <c r="BP772" s="29"/>
      <c r="BQ772" s="29"/>
      <c r="BR772" s="29"/>
      <c r="BS772" s="29"/>
      <c r="BT772" s="29"/>
      <c r="BU772" s="29"/>
      <c r="BV772" s="29"/>
      <c r="BW772" s="29"/>
      <c r="BX772" s="29"/>
      <c r="BY772" s="29"/>
      <c r="BZ772" s="29"/>
      <c r="CA772" s="29"/>
      <c r="CB772" s="29"/>
      <c r="CC772" s="29"/>
      <c r="CD772" s="29"/>
      <c r="CE772" s="29"/>
      <c r="CF772" s="29"/>
      <c r="CG772" s="29"/>
      <c r="CH772" s="29"/>
      <c r="CI772" s="29"/>
      <c r="CJ772" s="29"/>
      <c r="CK772" s="29"/>
      <c r="CL772" s="29"/>
      <c r="CM772" s="29"/>
      <c r="CN772" s="29"/>
      <c r="CO772" s="29"/>
      <c r="CP772" s="29"/>
      <c r="CQ772" s="29"/>
      <c r="CR772" s="29"/>
      <c r="CS772" s="29"/>
      <c r="CT772" s="29"/>
      <c r="CU772" s="29"/>
      <c r="CV772" s="29"/>
      <c r="CW772" s="29"/>
      <c r="CX772" s="29"/>
      <c r="CY772" s="29"/>
      <c r="CZ772" s="29"/>
      <c r="DA772" s="29"/>
    </row>
    <row r="773" spans="6:105">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29"/>
      <c r="AK773" s="29"/>
      <c r="AL773" s="29"/>
      <c r="AM773" s="29"/>
      <c r="AN773" s="29"/>
      <c r="AO773" s="29"/>
      <c r="AP773" s="29"/>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BN773" s="29"/>
      <c r="BO773" s="29"/>
      <c r="BP773" s="29"/>
      <c r="BQ773" s="29"/>
      <c r="BR773" s="29"/>
      <c r="BS773" s="29"/>
      <c r="BT773" s="29"/>
      <c r="BU773" s="29"/>
      <c r="BV773" s="29"/>
      <c r="BW773" s="29"/>
      <c r="BX773" s="29"/>
      <c r="BY773" s="29"/>
      <c r="BZ773" s="29"/>
      <c r="CA773" s="29"/>
      <c r="CB773" s="29"/>
      <c r="CC773" s="29"/>
      <c r="CD773" s="29"/>
      <c r="CE773" s="29"/>
      <c r="CF773" s="29"/>
      <c r="CG773" s="29"/>
      <c r="CH773" s="29"/>
      <c r="CI773" s="29"/>
      <c r="CJ773" s="29"/>
      <c r="CK773" s="29"/>
      <c r="CL773" s="29"/>
      <c r="CM773" s="29"/>
      <c r="CN773" s="29"/>
      <c r="CO773" s="29"/>
      <c r="CP773" s="29"/>
      <c r="CQ773" s="29"/>
      <c r="CR773" s="29"/>
      <c r="CS773" s="29"/>
      <c r="CT773" s="29"/>
      <c r="CU773" s="29"/>
      <c r="CV773" s="29"/>
      <c r="CW773" s="29"/>
      <c r="CX773" s="29"/>
      <c r="CY773" s="29"/>
      <c r="CZ773" s="29"/>
      <c r="DA773" s="29"/>
    </row>
    <row r="774" spans="6:105">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29"/>
      <c r="AL774" s="29"/>
      <c r="AM774" s="29"/>
      <c r="AN774" s="29"/>
      <c r="AO774" s="29"/>
      <c r="AP774" s="29"/>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BN774" s="29"/>
      <c r="BO774" s="29"/>
      <c r="BP774" s="29"/>
      <c r="BQ774" s="29"/>
      <c r="BR774" s="29"/>
      <c r="BS774" s="29"/>
      <c r="BT774" s="29"/>
      <c r="BU774" s="29"/>
      <c r="BV774" s="29"/>
      <c r="BW774" s="29"/>
      <c r="BX774" s="29"/>
      <c r="BY774" s="29"/>
      <c r="BZ774" s="29"/>
      <c r="CA774" s="29"/>
      <c r="CB774" s="29"/>
      <c r="CC774" s="29"/>
      <c r="CD774" s="29"/>
      <c r="CE774" s="29"/>
      <c r="CF774" s="29"/>
      <c r="CG774" s="29"/>
      <c r="CH774" s="29"/>
      <c r="CI774" s="29"/>
      <c r="CJ774" s="29"/>
      <c r="CK774" s="29"/>
      <c r="CL774" s="29"/>
      <c r="CM774" s="29"/>
      <c r="CN774" s="29"/>
      <c r="CO774" s="29"/>
      <c r="CP774" s="29"/>
      <c r="CQ774" s="29"/>
      <c r="CR774" s="29"/>
      <c r="CS774" s="29"/>
      <c r="CT774" s="29"/>
      <c r="CU774" s="29"/>
      <c r="CV774" s="29"/>
      <c r="CW774" s="29"/>
      <c r="CX774" s="29"/>
      <c r="CY774" s="29"/>
      <c r="CZ774" s="29"/>
      <c r="DA774" s="29"/>
    </row>
  </sheetData>
  <sheetProtection algorithmName="SHA-512" hashValue="kT9SJ3yFnLo2Ucfb+kDlEl6FuGPnfsj+Nl3djesnnrVdXtg4IWPC7Dial00LEAtlf61cgkANjwZTziP86hdjsQ==" saltValue="atCulMIO369zlQn70b66+g==" spinCount="100000" sheet="1" objects="1" scenarios="1"/>
  <mergeCells count="9">
    <mergeCell ref="F32:K32"/>
    <mergeCell ref="F58:J58"/>
    <mergeCell ref="F59:J59"/>
    <mergeCell ref="F60:J60"/>
    <mergeCell ref="B4:D4"/>
    <mergeCell ref="B17:D17"/>
    <mergeCell ref="B26:D26"/>
    <mergeCell ref="B6:D7"/>
    <mergeCell ref="F29:K29"/>
  </mergeCells>
  <hyperlinks>
    <hyperlink ref="B11:D11" location="'Ethics &amp; compliance'!A1" display="Ethics &amp; Compliance" xr:uid="{B1781A12-CD2B-D24A-9A5D-7A64BD38AFA7}"/>
    <hyperlink ref="B17:D17" location="'Economic performance'!A1" display="Economic Performance " xr:uid="{20D14362-617E-F741-854A-22D33362AF81}"/>
    <hyperlink ref="B24:D24" location="'Health and Safety'!A1" display="Health and Safety" xr:uid="{00107BE2-BCA0-644C-94AC-3AD1EC995F40}"/>
    <hyperlink ref="B26:D26" location="Workforce!A1" display="Workforce " xr:uid="{46FA3C03-0EA4-114A-8271-7E7EABF65F50}"/>
    <hyperlink ref="B40:D40" location="'Energy &amp; Emissions '!A1" display="Energy and Emissions" xr:uid="{CB36C1F3-B987-0648-9987-4FFFB59EDC50}"/>
    <hyperlink ref="B47:D47" location="Water!A1" display="Water " xr:uid="{A075F89C-664D-644C-942C-ED4FD0F97492}"/>
    <hyperlink ref="B55:D55" location="'Biodiversity &amp; Land'!A1" display="Biodiversity and Land" xr:uid="{5F13597C-5231-CE4D-9F4D-8557C7F9B654}"/>
    <hyperlink ref="B58:D58" location="Materials!A1" display="Materials" xr:uid="{C51853B4-D1C5-A945-BB50-D5B6919F2EE4}"/>
    <hyperlink ref="B60:D60" location="'Tailings &amp; Waste'!A1" display="Tailings and Waste" xr:uid="{33BEAD35-57A2-F043-AB1C-D5A7910B20CD}"/>
    <hyperlink ref="B11" location="'Ethics and compliance'!A1" display="Ethics and Compliance" xr:uid="{79A5DC44-F567-2E4A-AE12-231370B42061}"/>
    <hyperlink ref="B40" location="'Energy and Emissions '!A1" display="Energy and Emissions" xr:uid="{2890537B-74AB-2346-B6E1-A3785B56B827}"/>
    <hyperlink ref="B55" location="'Biodiversity and Land'!A1" display="Biodiversity and Land" xr:uid="{7C476A6C-00F8-AF4C-945D-1F105D749C6F}"/>
    <hyperlink ref="B60" location="'Tailings and Waste'!A1" display="Tailings and Waste" xr:uid="{7E99FB65-51E2-1F44-AF99-382ACA3E7ABC}"/>
    <hyperlink ref="B18:B23" location="'Economic performance'!A1" display="Economic performance (USD millions)" xr:uid="{DCAEB6CC-9ADB-8D48-8C50-721ED77CE49B}"/>
    <hyperlink ref="B25" location="'Health and safety'!A1" display="Injuries and health" xr:uid="{753F4E95-DAEC-B940-9BAB-3E62E3A5C335}"/>
    <hyperlink ref="B41:B44" location="'Energy and Emissions '!A1" display="Energy consumption within the organization (gigajoules)" xr:uid="{03A6D02F-186B-5440-8C1A-3ECF8E2E747A}"/>
    <hyperlink ref="B48:B53" location="Water!A1" display="Total water withdrawal, discharge, consumption, and use (000 m3)" xr:uid="{67D4816C-8391-2546-B464-23C9A178D0C3}"/>
    <hyperlink ref="B56:B57" location="'Biodiversity and Land'!A1" display="Protected conservartion status or species on IAMGOLD concessions" xr:uid="{7F58D069-311D-2347-B24A-F71F6BC7F1BB}"/>
    <hyperlink ref="B59" location="Materials!A1" display="Total weight of non-renewable materials (tonnes)" xr:uid="{9C243177-A157-3E4B-9F08-FB4ECFC18041}"/>
    <hyperlink ref="B61:B64" location="'Tailings and Waste'!A1" display="Generated waste (metric tons)" xr:uid="{E081E4BF-0AF9-3640-A104-402CF721F5CE}"/>
    <hyperlink ref="B45" location="'Energy and Emissions '!A1" display="Base year emissions" xr:uid="{61A0F9D5-BCDB-4685-A6C1-CF36B6808A31}"/>
    <hyperlink ref="B46" location="'Energy and Emissions '!A1" display="Air emissions (non-GHGs)" xr:uid="{0809DCBE-920A-476B-9236-AAEFFED40221}"/>
    <hyperlink ref="B54" location="Water!A1" display="Number of incidents of water-related non-compliance" xr:uid="{7A7AA73C-5C51-4800-A7BB-D4989070EAF9}"/>
    <hyperlink ref="B35" location="Workforce!A1" display="Parental leave" xr:uid="{6A9ACD5B-F53F-49BF-B022-AD3CC89670FF}"/>
    <hyperlink ref="B39" location="Workforce!A1" display="Ratio of basic salary and renumeration of female to male" xr:uid="{4F65FA0F-C6D1-41D2-B28F-B20EB09BF0C4}"/>
    <hyperlink ref="B13" location="'Ethics and compliance'!A1" display="Reported incidents of discrimination" xr:uid="{94D25F9C-FFAE-499F-B92A-022D47EC45AD}"/>
    <hyperlink ref="B14" location="'Ethics and compliance'!A1" display="Number of whistleblower complaints" xr:uid="{DDDE2AFA-1E52-406A-BD3B-03794E229291}"/>
    <hyperlink ref="B12" location="'Ethics and compliance'!A1" display="Anti-corruption" xr:uid="{71108C24-4DB3-4F1B-A868-6A68D2F3C148}"/>
    <hyperlink ref="B15" location="'Ethics and compliance'!A1" display="Human rights training" xr:uid="{18A1D124-8FB3-4EE0-9B04-D738DCEB86A0}"/>
    <hyperlink ref="B16" location="'Ethics and compliance'!A1" display="Political contributions" xr:uid="{74D22DAB-8166-4755-93C5-887A7A790086}"/>
    <hyperlink ref="B34" location="Workforce!A1" display="Benefits" xr:uid="{FD3A1F5E-8BD6-4B20-A57F-C5E271F32E62}"/>
    <hyperlink ref="B36" location="Workforce!A1" display="Average hours of training per year per employee " xr:uid="{D7BEB099-1412-4EF8-A03C-74F2746BD5F3}"/>
    <hyperlink ref="B38" location="Workforce!A1" display="Employees receiving regular performance and career development reviews" xr:uid="{22FA15E1-E7AB-4CB8-BFAB-16A4F29C403C}"/>
    <hyperlink ref="B37" location="Workforce!A1" display="Programs for upgrading employee skills and transition assistance programs" xr:uid="{FC8938E2-D09D-474A-BC49-C3E04D50985E}"/>
  </hyperlink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25323A"/>
  </sheetPr>
  <dimension ref="A1:AY30"/>
  <sheetViews>
    <sheetView zoomScale="130" zoomScaleNormal="130" workbookViewId="0">
      <selection activeCell="B5" sqref="B5:G5"/>
    </sheetView>
  </sheetViews>
  <sheetFormatPr defaultColWidth="8.85546875" defaultRowHeight="12.75"/>
  <cols>
    <col min="1" max="1" width="2.42578125" style="89" customWidth="1"/>
    <col min="2" max="2" width="55.42578125" style="176" customWidth="1"/>
    <col min="3" max="4" width="13.85546875" style="382" customWidth="1"/>
    <col min="5" max="5" width="16.42578125" style="382" customWidth="1"/>
    <col min="6" max="7" width="13.85546875" style="382" customWidth="1"/>
    <col min="8" max="8" width="32.5703125" style="89" customWidth="1"/>
    <col min="9" max="51" width="8.5703125" style="89"/>
    <col min="52" max="16384" width="8.85546875" style="149"/>
  </cols>
  <sheetData>
    <row r="1" spans="2:9" s="72" customFormat="1">
      <c r="B1" s="155"/>
      <c r="C1" s="306"/>
      <c r="D1" s="306"/>
      <c r="E1" s="306"/>
      <c r="F1" s="306"/>
      <c r="G1" s="306"/>
    </row>
    <row r="2" spans="2:9" s="72" customFormat="1">
      <c r="B2" s="156" t="s">
        <v>182</v>
      </c>
      <c r="C2" s="145"/>
      <c r="D2" s="145"/>
      <c r="E2" s="145"/>
      <c r="F2" s="145"/>
      <c r="G2" s="145"/>
      <c r="H2" s="252"/>
    </row>
    <row r="3" spans="2:9" s="79" customFormat="1">
      <c r="B3" s="76"/>
      <c r="C3" s="77"/>
      <c r="D3" s="77"/>
      <c r="E3" s="77"/>
      <c r="F3" s="77"/>
      <c r="G3" s="77"/>
      <c r="H3" s="78"/>
    </row>
    <row r="4" spans="2:9" ht="14.25">
      <c r="B4" s="211" t="s">
        <v>183</v>
      </c>
      <c r="C4" s="147" t="s">
        <v>184</v>
      </c>
      <c r="D4" s="147" t="s">
        <v>185</v>
      </c>
      <c r="E4" s="147" t="s">
        <v>186</v>
      </c>
      <c r="F4" s="147" t="s">
        <v>187</v>
      </c>
      <c r="G4" s="147" t="s">
        <v>188</v>
      </c>
    </row>
    <row r="5" spans="2:9">
      <c r="B5" s="489" t="s">
        <v>189</v>
      </c>
      <c r="C5" s="490"/>
      <c r="D5" s="490"/>
      <c r="E5" s="490"/>
      <c r="F5" s="490"/>
      <c r="G5" s="491"/>
    </row>
    <row r="6" spans="2:9">
      <c r="B6" s="263" t="s">
        <v>190</v>
      </c>
      <c r="C6" s="318" t="s">
        <v>191</v>
      </c>
      <c r="D6" s="318" t="s">
        <v>191</v>
      </c>
      <c r="E6" s="318" t="s">
        <v>191</v>
      </c>
      <c r="F6" s="319">
        <v>1</v>
      </c>
      <c r="G6" s="67" t="s">
        <v>191</v>
      </c>
      <c r="H6" s="492"/>
      <c r="I6" s="493"/>
    </row>
    <row r="7" spans="2:9">
      <c r="B7" s="263" t="s">
        <v>192</v>
      </c>
      <c r="C7" s="318">
        <v>1</v>
      </c>
      <c r="D7" s="318">
        <v>1</v>
      </c>
      <c r="E7" s="318">
        <v>1</v>
      </c>
      <c r="F7" s="318">
        <v>1</v>
      </c>
      <c r="G7" s="318">
        <v>1</v>
      </c>
      <c r="H7" s="329"/>
    </row>
    <row r="8" spans="2:9">
      <c r="B8" s="263" t="s">
        <v>193</v>
      </c>
      <c r="C8" s="318">
        <v>1</v>
      </c>
      <c r="D8" s="318">
        <v>1</v>
      </c>
      <c r="E8" s="318">
        <v>1</v>
      </c>
      <c r="F8" s="318">
        <v>1</v>
      </c>
      <c r="G8" s="319">
        <v>1</v>
      </c>
      <c r="H8" s="151"/>
    </row>
    <row r="9" spans="2:9">
      <c r="B9" s="489" t="s">
        <v>195</v>
      </c>
      <c r="C9" s="490"/>
      <c r="D9" s="490"/>
      <c r="E9" s="490"/>
      <c r="F9" s="490"/>
      <c r="G9" s="491"/>
      <c r="H9" s="151"/>
    </row>
    <row r="10" spans="2:9">
      <c r="B10" s="263" t="s">
        <v>190</v>
      </c>
      <c r="C10" s="67" t="s">
        <v>191</v>
      </c>
      <c r="D10" s="67" t="s">
        <v>191</v>
      </c>
      <c r="E10" s="67" t="s">
        <v>191</v>
      </c>
      <c r="F10" s="319">
        <v>1</v>
      </c>
      <c r="G10" s="67" t="s">
        <v>191</v>
      </c>
      <c r="H10" s="492"/>
      <c r="I10" s="362"/>
    </row>
    <row r="11" spans="2:9">
      <c r="B11" s="263" t="s">
        <v>192</v>
      </c>
      <c r="C11" s="318">
        <v>1</v>
      </c>
      <c r="D11" s="318">
        <v>1</v>
      </c>
      <c r="E11" s="318">
        <v>1</v>
      </c>
      <c r="F11" s="318">
        <v>1</v>
      </c>
      <c r="G11" s="318">
        <v>1</v>
      </c>
      <c r="H11" s="151"/>
    </row>
    <row r="12" spans="2:9" ht="18" customHeight="1">
      <c r="B12" s="275" t="s">
        <v>196</v>
      </c>
      <c r="C12" s="275"/>
      <c r="D12" s="275"/>
      <c r="E12" s="275"/>
      <c r="F12" s="275"/>
      <c r="G12" s="275"/>
      <c r="H12" s="316"/>
    </row>
    <row r="13" spans="2:9" ht="18" customHeight="1">
      <c r="B13" s="494"/>
      <c r="C13" s="494"/>
      <c r="D13" s="428"/>
      <c r="E13" s="428"/>
      <c r="F13" s="428"/>
      <c r="G13" s="428"/>
      <c r="H13" s="316"/>
    </row>
    <row r="14" spans="2:9" ht="18" customHeight="1">
      <c r="B14" s="495"/>
      <c r="C14" s="495" t="s">
        <v>197</v>
      </c>
      <c r="H14" s="316"/>
    </row>
    <row r="15" spans="2:9" ht="18" customHeight="1">
      <c r="B15" s="273" t="s">
        <v>523</v>
      </c>
      <c r="C15" s="165">
        <v>0</v>
      </c>
      <c r="H15" s="316"/>
    </row>
    <row r="16" spans="2:9" ht="18" customHeight="1">
      <c r="B16" s="404" t="s">
        <v>524</v>
      </c>
      <c r="C16" s="404"/>
      <c r="D16" s="404"/>
      <c r="E16" s="404"/>
      <c r="F16" s="404"/>
      <c r="G16" s="404"/>
      <c r="H16" s="316"/>
    </row>
    <row r="17" spans="2:8" ht="14.25" customHeight="1">
      <c r="B17" s="496"/>
      <c r="C17" s="496"/>
      <c r="D17" s="496"/>
      <c r="E17" s="496"/>
      <c r="F17" s="496"/>
      <c r="G17" s="496"/>
      <c r="H17" s="316"/>
    </row>
    <row r="18" spans="2:8" ht="18" customHeight="1">
      <c r="B18" s="495"/>
      <c r="C18" s="495" t="s">
        <v>197</v>
      </c>
      <c r="H18" s="316"/>
    </row>
    <row r="19" spans="2:8" ht="18" customHeight="1">
      <c r="B19" s="497" t="s">
        <v>88</v>
      </c>
      <c r="C19" s="67">
        <v>10</v>
      </c>
      <c r="H19" s="316"/>
    </row>
    <row r="20" spans="2:8" ht="9" customHeight="1">
      <c r="B20" s="498"/>
      <c r="C20" s="385"/>
      <c r="D20" s="385"/>
      <c r="E20" s="385"/>
      <c r="F20" s="385"/>
      <c r="G20" s="385"/>
      <c r="H20" s="316"/>
    </row>
    <row r="21" spans="2:8" ht="18" customHeight="1">
      <c r="B21" s="496"/>
      <c r="H21" s="316"/>
    </row>
    <row r="22" spans="2:8" ht="18" customHeight="1">
      <c r="B22" s="421" t="s">
        <v>525</v>
      </c>
      <c r="C22" s="147" t="s">
        <v>184</v>
      </c>
      <c r="H22" s="316"/>
    </row>
    <row r="23" spans="2:8" ht="31.5" customHeight="1">
      <c r="B23" s="152" t="s">
        <v>198</v>
      </c>
      <c r="C23" s="347">
        <v>0.8</v>
      </c>
      <c r="D23" s="310"/>
      <c r="E23" s="310"/>
      <c r="F23" s="310"/>
      <c r="G23" s="310"/>
      <c r="H23" s="316"/>
    </row>
    <row r="24" spans="2:8" ht="27" customHeight="1">
      <c r="B24" s="289" t="s">
        <v>199</v>
      </c>
      <c r="C24" s="165" t="s">
        <v>200</v>
      </c>
      <c r="D24" s="310"/>
      <c r="E24" s="310"/>
      <c r="F24" s="310"/>
      <c r="G24" s="310"/>
      <c r="H24" s="316"/>
    </row>
    <row r="25" spans="2:8" ht="18" customHeight="1">
      <c r="B25" s="499" t="s">
        <v>526</v>
      </c>
      <c r="C25" s="470"/>
      <c r="D25" s="470"/>
      <c r="E25" s="470"/>
      <c r="F25" s="470"/>
      <c r="G25" s="470"/>
      <c r="H25" s="316"/>
    </row>
    <row r="26" spans="2:8" ht="18" customHeight="1">
      <c r="B26" s="496"/>
      <c r="C26" s="496"/>
      <c r="D26" s="496"/>
      <c r="E26" s="496"/>
      <c r="F26" s="496"/>
      <c r="G26" s="496"/>
      <c r="H26" s="316"/>
    </row>
    <row r="27" spans="2:8" ht="14.25">
      <c r="B27" s="500" t="s">
        <v>527</v>
      </c>
      <c r="C27" s="495" t="s">
        <v>187</v>
      </c>
      <c r="D27" s="325"/>
      <c r="E27" s="325"/>
      <c r="F27" s="325"/>
      <c r="G27" s="325"/>
    </row>
    <row r="28" spans="2:8" ht="18.75" customHeight="1">
      <c r="B28" s="289" t="s">
        <v>201</v>
      </c>
      <c r="C28" s="67">
        <v>60409</v>
      </c>
      <c r="D28" s="310"/>
      <c r="E28" s="310"/>
      <c r="F28" s="373"/>
      <c r="G28" s="310"/>
      <c r="H28" s="151"/>
    </row>
    <row r="29" spans="2:8" ht="18.75" customHeight="1">
      <c r="B29" s="275" t="s">
        <v>528</v>
      </c>
      <c r="C29" s="275"/>
      <c r="D29" s="275"/>
      <c r="E29" s="275"/>
      <c r="F29" s="275"/>
      <c r="G29" s="275"/>
      <c r="H29" s="151"/>
    </row>
    <row r="30" spans="2:8">
      <c r="B30" s="477"/>
      <c r="C30" s="325"/>
      <c r="D30" s="325"/>
      <c r="E30" s="325"/>
      <c r="F30" s="325"/>
      <c r="G30" s="325"/>
    </row>
  </sheetData>
  <sheetProtection algorithmName="SHA-512" hashValue="VtTC+5G70BVhlZyivqR2vBqXdsFKxUKo6qaxUz7BMJazFvkzWQxPNKNjGpkU25iia3sVuXA8XgkesRYJ7dKS6Q==" saltValue="yv3l8quRgg/gabqlFtTchA==" spinCount="100000" sheet="1" objects="1" scenarios="1"/>
  <mergeCells count="5">
    <mergeCell ref="B12:G12"/>
    <mergeCell ref="B29:G29"/>
    <mergeCell ref="B5:G5"/>
    <mergeCell ref="B9:G9"/>
    <mergeCell ref="B16:G16"/>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25323A"/>
  </sheetPr>
  <dimension ref="A1:AN70"/>
  <sheetViews>
    <sheetView zoomScale="115" zoomScaleNormal="115" workbookViewId="0">
      <pane ySplit="2" topLeftCell="A6" activePane="bottomLeft" state="frozen"/>
      <selection activeCell="H21" sqref="H21"/>
      <selection pane="bottomLeft"/>
    </sheetView>
  </sheetViews>
  <sheetFormatPr defaultColWidth="8.85546875" defaultRowHeight="12.75"/>
  <cols>
    <col min="1" max="1" width="4.42578125" style="89" customWidth="1"/>
    <col min="2" max="2" width="35.85546875" style="89" customWidth="1"/>
    <col min="3" max="3" width="18.7109375" style="89" customWidth="1"/>
    <col min="4" max="4" width="13" style="89" customWidth="1"/>
    <col min="5" max="5" width="12.42578125" style="89" customWidth="1"/>
    <col min="6" max="6" width="9.85546875" style="89" customWidth="1"/>
    <col min="7" max="7" width="11.140625" style="89" customWidth="1"/>
    <col min="8" max="8" width="13.85546875" style="89" bestFit="1" customWidth="1"/>
    <col min="9" max="9" width="15.5703125" style="89" customWidth="1"/>
    <col min="10" max="10" width="10.5703125" style="89" customWidth="1"/>
    <col min="11" max="11" width="11" style="89" customWidth="1"/>
    <col min="12" max="40" width="8.5703125" style="89"/>
    <col min="41" max="16384" width="8.85546875" style="149"/>
  </cols>
  <sheetData>
    <row r="1" spans="2:40" s="72" customFormat="1"/>
    <row r="2" spans="2:40" s="72" customFormat="1">
      <c r="B2" s="156" t="s">
        <v>182</v>
      </c>
      <c r="C2" s="145"/>
      <c r="D2" s="145"/>
      <c r="E2" s="74"/>
      <c r="F2" s="74"/>
      <c r="G2" s="252"/>
    </row>
    <row r="3" spans="2:40" ht="27">
      <c r="B3" s="446" t="s">
        <v>202</v>
      </c>
      <c r="C3" s="281"/>
      <c r="D3" s="281"/>
      <c r="E3" s="281"/>
      <c r="F3" s="447"/>
      <c r="I3" s="151"/>
      <c r="AN3" s="149"/>
    </row>
    <row r="4" spans="2:40">
      <c r="B4" s="448"/>
      <c r="C4" s="449" t="s">
        <v>203</v>
      </c>
      <c r="D4" s="449" t="s">
        <v>204</v>
      </c>
      <c r="E4" s="449"/>
      <c r="F4" s="449"/>
      <c r="G4" s="449"/>
      <c r="H4" s="449"/>
      <c r="I4" s="449"/>
      <c r="J4" s="449"/>
      <c r="K4" s="449" t="s">
        <v>205</v>
      </c>
      <c r="AN4" s="149"/>
    </row>
    <row r="5" spans="2:40" ht="33" customHeight="1">
      <c r="B5" s="448"/>
      <c r="C5" s="449"/>
      <c r="D5" s="449" t="s">
        <v>206</v>
      </c>
      <c r="E5" s="449"/>
      <c r="F5" s="449" t="s">
        <v>207</v>
      </c>
      <c r="G5" s="449"/>
      <c r="H5" s="449" t="s">
        <v>208</v>
      </c>
      <c r="I5" s="449" t="s">
        <v>209</v>
      </c>
      <c r="J5" s="449" t="s">
        <v>210</v>
      </c>
      <c r="K5" s="449"/>
      <c r="AN5" s="149"/>
    </row>
    <row r="6" spans="2:40" ht="27">
      <c r="B6" s="450" t="s">
        <v>211</v>
      </c>
      <c r="C6" s="451" t="s">
        <v>212</v>
      </c>
      <c r="D6" s="451" t="s">
        <v>213</v>
      </c>
      <c r="E6" s="451" t="s">
        <v>214</v>
      </c>
      <c r="F6" s="451" t="s">
        <v>215</v>
      </c>
      <c r="G6" s="451" t="s">
        <v>216</v>
      </c>
      <c r="H6" s="452"/>
      <c r="I6" s="452"/>
      <c r="J6" s="452"/>
      <c r="K6" s="452"/>
      <c r="AN6" s="149"/>
    </row>
    <row r="7" spans="2:40" ht="14.25">
      <c r="B7" s="453" t="s">
        <v>217</v>
      </c>
      <c r="C7" s="454"/>
      <c r="D7" s="454"/>
      <c r="E7" s="454"/>
      <c r="F7" s="454"/>
      <c r="G7" s="454"/>
      <c r="H7" s="455"/>
      <c r="I7" s="455"/>
      <c r="J7" s="455"/>
      <c r="K7" s="456"/>
      <c r="AN7" s="149"/>
    </row>
    <row r="8" spans="2:40">
      <c r="B8" s="457" t="s">
        <v>184</v>
      </c>
      <c r="C8" s="458">
        <v>809.68975964999993</v>
      </c>
      <c r="D8" s="458">
        <v>461.89871699461133</v>
      </c>
      <c r="E8" s="458">
        <v>55.093403100000003</v>
      </c>
      <c r="F8" s="458">
        <v>83.780741909999932</v>
      </c>
      <c r="G8" s="458">
        <v>2.4993219000000004</v>
      </c>
      <c r="H8" s="459">
        <v>13.428430000000001</v>
      </c>
      <c r="I8" s="459">
        <v>76.763254369092166</v>
      </c>
      <c r="J8" s="459">
        <v>693.46386827370338</v>
      </c>
      <c r="K8" s="459">
        <v>116.22589137629664</v>
      </c>
      <c r="AN8" s="149"/>
    </row>
    <row r="9" spans="2:40">
      <c r="B9" s="453" t="s">
        <v>218</v>
      </c>
      <c r="C9" s="460"/>
      <c r="D9" s="460"/>
      <c r="E9" s="460"/>
      <c r="F9" s="460"/>
      <c r="G9" s="460"/>
      <c r="H9" s="461"/>
      <c r="I9" s="461"/>
      <c r="J9" s="461"/>
      <c r="K9" s="462"/>
      <c r="AN9" s="149"/>
    </row>
    <row r="10" spans="2:40">
      <c r="B10" s="463" t="s">
        <v>185</v>
      </c>
      <c r="C10" s="458">
        <v>176.95359231655198</v>
      </c>
      <c r="D10" s="458">
        <v>78.54512037979201</v>
      </c>
      <c r="E10" s="458">
        <v>66.548638678775987</v>
      </c>
      <c r="F10" s="458">
        <v>58.012274687411988</v>
      </c>
      <c r="G10" s="458">
        <v>6.9489046179959999</v>
      </c>
      <c r="H10" s="459">
        <v>0.137762526</v>
      </c>
      <c r="I10" s="459">
        <v>0</v>
      </c>
      <c r="J10" s="459">
        <v>210.19270088997598</v>
      </c>
      <c r="K10" s="459">
        <v>-33.239108573424012</v>
      </c>
      <c r="AN10" s="149"/>
    </row>
    <row r="11" spans="2:40">
      <c r="B11" s="463" t="s">
        <v>186</v>
      </c>
      <c r="C11" s="458">
        <v>0</v>
      </c>
      <c r="D11" s="458">
        <v>3.0933910559999998</v>
      </c>
      <c r="E11" s="458">
        <v>723.85073247751677</v>
      </c>
      <c r="F11" s="458">
        <v>0.82802765499999997</v>
      </c>
      <c r="G11" s="458">
        <v>23.96492450174113</v>
      </c>
      <c r="H11" s="459">
        <v>4.3039999869999992</v>
      </c>
      <c r="I11" s="459">
        <v>0</v>
      </c>
      <c r="J11" s="459">
        <v>756.04107567725794</v>
      </c>
      <c r="K11" s="459">
        <v>-756.04107567725794</v>
      </c>
      <c r="AN11" s="149"/>
    </row>
    <row r="12" spans="2:40">
      <c r="B12" s="463" t="s">
        <v>187</v>
      </c>
      <c r="C12" s="458">
        <v>0</v>
      </c>
      <c r="D12" s="458">
        <v>13.25348586</v>
      </c>
      <c r="E12" s="458">
        <v>0.41964412999999995</v>
      </c>
      <c r="F12" s="458">
        <v>35.749679819999997</v>
      </c>
      <c r="G12" s="458">
        <v>0</v>
      </c>
      <c r="H12" s="459">
        <v>62.578811999999999</v>
      </c>
      <c r="I12" s="459">
        <v>15.839281</v>
      </c>
      <c r="J12" s="459">
        <v>127.84090281</v>
      </c>
      <c r="K12" s="459">
        <v>-127.84090281</v>
      </c>
      <c r="AN12" s="149"/>
    </row>
    <row r="13" spans="2:40">
      <c r="B13" s="464" t="s">
        <v>219</v>
      </c>
      <c r="C13" s="460"/>
      <c r="D13" s="460"/>
      <c r="E13" s="460"/>
      <c r="F13" s="460"/>
      <c r="G13" s="460"/>
      <c r="H13" s="461"/>
      <c r="I13" s="461"/>
      <c r="J13" s="461"/>
      <c r="K13" s="462"/>
      <c r="AN13" s="149"/>
    </row>
    <row r="14" spans="2:40" ht="14.25">
      <c r="B14" s="465" t="s">
        <v>220</v>
      </c>
      <c r="C14" s="458">
        <v>0.88743059000000002</v>
      </c>
      <c r="D14" s="458">
        <v>2.951755726713837</v>
      </c>
      <c r="E14" s="458">
        <v>0</v>
      </c>
      <c r="F14" s="458">
        <v>1.2311177926266141</v>
      </c>
      <c r="G14" s="458">
        <v>0</v>
      </c>
      <c r="H14" s="459">
        <v>1.724837</v>
      </c>
      <c r="I14" s="459">
        <v>6.4656209999999996</v>
      </c>
      <c r="J14" s="459">
        <v>12.373331519340452</v>
      </c>
      <c r="K14" s="459">
        <v>-11.485900929340453</v>
      </c>
      <c r="AN14" s="149"/>
    </row>
    <row r="15" spans="2:40">
      <c r="B15" s="466" t="s">
        <v>221</v>
      </c>
      <c r="C15" s="300">
        <v>987.53078255655191</v>
      </c>
      <c r="D15" s="300">
        <v>559.74247001711706</v>
      </c>
      <c r="E15" s="300">
        <v>845.91241838629276</v>
      </c>
      <c r="F15" s="300">
        <v>179.60184186503852</v>
      </c>
      <c r="G15" s="300">
        <v>33.413151019737128</v>
      </c>
      <c r="H15" s="301">
        <v>82.173841512999999</v>
      </c>
      <c r="I15" s="301">
        <v>99.068156369092165</v>
      </c>
      <c r="J15" s="301">
        <v>1799.9118791702776</v>
      </c>
      <c r="K15" s="301">
        <v>-812.38109661372573</v>
      </c>
      <c r="AN15" s="149"/>
    </row>
    <row r="16" spans="2:40" ht="5.65" customHeight="1">
      <c r="B16" s="446"/>
      <c r="C16" s="281"/>
      <c r="D16" s="281"/>
      <c r="E16" s="281"/>
      <c r="F16" s="447"/>
      <c r="I16" s="151"/>
      <c r="AN16" s="149"/>
    </row>
    <row r="17" spans="2:11" ht="15" customHeight="1">
      <c r="B17" s="84" t="s">
        <v>222</v>
      </c>
      <c r="C17" s="84"/>
      <c r="D17" s="84"/>
      <c r="E17" s="84"/>
      <c r="F17" s="84"/>
      <c r="G17" s="84"/>
    </row>
    <row r="18" spans="2:11" ht="12" customHeight="1">
      <c r="B18" s="467" t="s">
        <v>223</v>
      </c>
      <c r="C18" s="467"/>
      <c r="D18" s="467"/>
      <c r="E18" s="467"/>
      <c r="F18" s="467"/>
      <c r="G18" s="467"/>
    </row>
    <row r="19" spans="2:11" ht="24" customHeight="1">
      <c r="B19" s="290" t="s">
        <v>529</v>
      </c>
      <c r="C19" s="290"/>
      <c r="D19" s="290"/>
      <c r="E19" s="290"/>
      <c r="F19" s="290"/>
      <c r="G19" s="290"/>
      <c r="H19" s="290"/>
      <c r="I19" s="290"/>
      <c r="J19" s="290"/>
      <c r="K19" s="290"/>
    </row>
    <row r="20" spans="2:11" ht="12" customHeight="1">
      <c r="B20" s="290" t="s">
        <v>224</v>
      </c>
      <c r="C20" s="290"/>
      <c r="D20" s="290"/>
      <c r="E20" s="290"/>
      <c r="F20" s="290"/>
      <c r="G20" s="290"/>
      <c r="H20" s="290"/>
      <c r="I20" s="290"/>
      <c r="J20" s="290"/>
      <c r="K20" s="290"/>
    </row>
    <row r="21" spans="2:11" ht="13.5" customHeight="1">
      <c r="B21" s="290" t="s">
        <v>225</v>
      </c>
      <c r="C21" s="290"/>
      <c r="D21" s="290"/>
      <c r="E21" s="290"/>
      <c r="F21" s="290"/>
      <c r="G21" s="290"/>
      <c r="H21" s="290"/>
      <c r="I21" s="290"/>
      <c r="J21" s="290"/>
      <c r="K21" s="290"/>
    </row>
    <row r="22" spans="2:11" ht="18.75" customHeight="1">
      <c r="B22" s="290" t="s">
        <v>226</v>
      </c>
      <c r="C22" s="290"/>
      <c r="D22" s="290"/>
      <c r="E22" s="290"/>
      <c r="F22" s="290"/>
      <c r="G22" s="290"/>
      <c r="H22" s="290"/>
      <c r="I22" s="290"/>
      <c r="J22" s="290"/>
      <c r="K22" s="290"/>
    </row>
    <row r="23" spans="2:11" ht="9.75" customHeight="1">
      <c r="B23" s="290" t="s">
        <v>227</v>
      </c>
      <c r="C23" s="290"/>
      <c r="D23" s="290"/>
      <c r="E23" s="290"/>
      <c r="F23" s="290"/>
      <c r="G23" s="290"/>
      <c r="H23" s="290"/>
      <c r="I23" s="290"/>
      <c r="J23" s="290"/>
      <c r="K23" s="290"/>
    </row>
    <row r="24" spans="2:11" ht="16.5" customHeight="1">
      <c r="B24" s="290" t="s">
        <v>228</v>
      </c>
      <c r="C24" s="290"/>
      <c r="D24" s="290"/>
      <c r="E24" s="290"/>
      <c r="F24" s="290"/>
      <c r="G24" s="290"/>
      <c r="H24" s="290"/>
      <c r="I24" s="290"/>
      <c r="J24" s="290"/>
      <c r="K24" s="290"/>
    </row>
    <row r="25" spans="2:11" ht="12.75" customHeight="1">
      <c r="B25" s="290" t="s">
        <v>229</v>
      </c>
      <c r="C25" s="290"/>
      <c r="D25" s="290"/>
      <c r="E25" s="290"/>
      <c r="F25" s="290"/>
      <c r="G25" s="290"/>
      <c r="H25" s="290"/>
      <c r="I25" s="290"/>
      <c r="J25" s="290"/>
      <c r="K25" s="290"/>
    </row>
    <row r="26" spans="2:11">
      <c r="B26" s="428"/>
      <c r="C26" s="428"/>
      <c r="D26" s="428"/>
      <c r="E26" s="428"/>
      <c r="F26" s="428"/>
      <c r="G26" s="151"/>
    </row>
    <row r="27" spans="2:11">
      <c r="B27" s="421"/>
      <c r="C27" s="147" t="s">
        <v>218</v>
      </c>
      <c r="D27" s="468" t="s">
        <v>230</v>
      </c>
      <c r="E27" s="147" t="s">
        <v>221</v>
      </c>
      <c r="F27" s="281"/>
      <c r="G27" s="151"/>
      <c r="H27" s="281"/>
    </row>
    <row r="28" spans="2:11" ht="27">
      <c r="B28" s="469" t="s">
        <v>231</v>
      </c>
      <c r="C28" s="283">
        <v>0.62129000000000001</v>
      </c>
      <c r="D28" s="283">
        <v>8.0870329999999999</v>
      </c>
      <c r="E28" s="283">
        <f>SUM(C28:D28)</f>
        <v>8.708323</v>
      </c>
      <c r="F28" s="373"/>
      <c r="G28" s="151"/>
    </row>
    <row r="29" spans="2:11">
      <c r="B29" s="290"/>
      <c r="C29" s="290"/>
      <c r="D29" s="290"/>
      <c r="E29" s="290"/>
      <c r="F29" s="290"/>
      <c r="G29" s="151"/>
    </row>
    <row r="30" spans="2:11">
      <c r="B30" s="275" t="s">
        <v>232</v>
      </c>
      <c r="C30" s="275"/>
      <c r="D30" s="275"/>
      <c r="E30" s="275"/>
      <c r="F30" s="275"/>
      <c r="G30" s="275"/>
      <c r="H30" s="275"/>
      <c r="I30" s="470"/>
      <c r="J30" s="470"/>
      <c r="K30" s="470"/>
    </row>
    <row r="31" spans="2:11">
      <c r="B31" s="428"/>
      <c r="C31" s="428"/>
      <c r="D31" s="428"/>
      <c r="E31" s="428"/>
      <c r="F31" s="428"/>
      <c r="G31" s="151"/>
    </row>
    <row r="32" spans="2:11">
      <c r="B32" s="471"/>
      <c r="C32" s="147" t="s">
        <v>218</v>
      </c>
      <c r="D32" s="468" t="s">
        <v>230</v>
      </c>
      <c r="E32" s="147" t="s">
        <v>221</v>
      </c>
      <c r="F32" s="281"/>
      <c r="G32" s="151"/>
    </row>
    <row r="33" spans="1:40" ht="27">
      <c r="A33" s="472"/>
      <c r="B33" s="273" t="s">
        <v>233</v>
      </c>
      <c r="C33" s="473">
        <v>0</v>
      </c>
      <c r="D33" s="473">
        <v>0</v>
      </c>
      <c r="E33" s="473">
        <f>SUM(B33:D33)</f>
        <v>0</v>
      </c>
      <c r="F33" s="474"/>
      <c r="G33" s="475"/>
    </row>
    <row r="34" spans="1:40" ht="20.45" customHeight="1">
      <c r="B34" s="469" t="s">
        <v>234</v>
      </c>
      <c r="C34" s="473" t="s">
        <v>191</v>
      </c>
      <c r="D34" s="476">
        <v>0.1</v>
      </c>
      <c r="E34" s="473" t="s">
        <v>191</v>
      </c>
      <c r="F34" s="474"/>
    </row>
    <row r="35" spans="1:40" ht="20.25" customHeight="1">
      <c r="B35" s="275" t="s">
        <v>235</v>
      </c>
      <c r="C35" s="275"/>
      <c r="D35" s="275"/>
      <c r="E35" s="275"/>
      <c r="F35" s="275"/>
      <c r="G35" s="275"/>
      <c r="H35" s="275"/>
      <c r="I35" s="470"/>
      <c r="J35" s="470"/>
      <c r="K35" s="470"/>
    </row>
    <row r="36" spans="1:40">
      <c r="B36" s="477"/>
      <c r="AN36" s="149"/>
    </row>
    <row r="37" spans="1:40">
      <c r="B37" s="478" t="s">
        <v>236</v>
      </c>
      <c r="C37" s="147" t="s">
        <v>184</v>
      </c>
      <c r="D37" s="147" t="s">
        <v>185</v>
      </c>
      <c r="E37" s="147" t="s">
        <v>186</v>
      </c>
      <c r="F37" s="147" t="s">
        <v>221</v>
      </c>
      <c r="AN37" s="149"/>
    </row>
    <row r="38" spans="1:40">
      <c r="B38" s="289" t="s">
        <v>237</v>
      </c>
      <c r="C38" s="172">
        <v>264.10745382384926</v>
      </c>
      <c r="D38" s="172">
        <v>1.732860315646028</v>
      </c>
      <c r="E38" s="172">
        <v>15.504863</v>
      </c>
      <c r="F38" s="479">
        <f>SUM(C38:E38)</f>
        <v>281.34517713949526</v>
      </c>
      <c r="G38" s="373"/>
      <c r="AN38" s="149"/>
    </row>
    <row r="39" spans="1:40">
      <c r="B39" s="289" t="s">
        <v>238</v>
      </c>
      <c r="C39" s="172">
        <v>341.79852326728161</v>
      </c>
      <c r="D39" s="172">
        <v>57.643843568961557</v>
      </c>
      <c r="E39" s="172">
        <v>860.97772099999997</v>
      </c>
      <c r="F39" s="479">
        <f t="shared" ref="F39:F40" si="0">SUM(C39:E39)</f>
        <v>1260.4200878362431</v>
      </c>
      <c r="H39" s="151"/>
      <c r="AM39" s="149"/>
      <c r="AN39" s="149"/>
    </row>
    <row r="40" spans="1:40">
      <c r="B40" s="289" t="s">
        <v>239</v>
      </c>
      <c r="C40" s="172">
        <v>16.026545125473092</v>
      </c>
      <c r="D40" s="172">
        <v>95.011277201935883</v>
      </c>
      <c r="E40" s="172">
        <v>236.99896100000001</v>
      </c>
      <c r="F40" s="479">
        <f t="shared" si="0"/>
        <v>348.03678332740901</v>
      </c>
      <c r="H40" s="151"/>
      <c r="AM40" s="149"/>
      <c r="AN40" s="149"/>
    </row>
    <row r="41" spans="1:40" ht="14.25">
      <c r="B41" s="289" t="s">
        <v>240</v>
      </c>
      <c r="C41" s="480">
        <f>C40/SUM(C38:C40)</f>
        <v>2.5768945268135432E-2</v>
      </c>
      <c r="D41" s="480">
        <f t="shared" ref="D41:F41" si="1">D40/SUM(D38:D40)</f>
        <v>0.61540591782644349</v>
      </c>
      <c r="E41" s="480">
        <f t="shared" si="1"/>
        <v>0.21284498343436845</v>
      </c>
      <c r="F41" s="480">
        <f t="shared" si="1"/>
        <v>0.18416573505140982</v>
      </c>
      <c r="G41" s="481"/>
      <c r="H41" s="151"/>
      <c r="AN41" s="149"/>
    </row>
    <row r="42" spans="1:40" ht="106.5" customHeight="1">
      <c r="B42" s="428" t="s">
        <v>241</v>
      </c>
      <c r="C42" s="482" t="s">
        <v>242</v>
      </c>
      <c r="D42" s="482" t="s">
        <v>243</v>
      </c>
      <c r="E42" s="482" t="s">
        <v>244</v>
      </c>
      <c r="F42" s="483"/>
      <c r="G42" s="483"/>
      <c r="H42" s="481"/>
      <c r="I42" s="151"/>
    </row>
    <row r="43" spans="1:40" ht="20.25" customHeight="1">
      <c r="B43" s="275" t="s">
        <v>245</v>
      </c>
      <c r="C43" s="275"/>
      <c r="D43" s="275"/>
      <c r="E43" s="275"/>
      <c r="F43" s="275"/>
      <c r="G43" s="275"/>
      <c r="H43" s="275"/>
      <c r="I43" s="484"/>
      <c r="J43" s="484"/>
      <c r="K43" s="470"/>
    </row>
    <row r="44" spans="1:40">
      <c r="B44" s="485"/>
      <c r="C44" s="176"/>
      <c r="D44" s="176"/>
      <c r="E44" s="176"/>
      <c r="F44" s="176"/>
      <c r="G44" s="176"/>
      <c r="I44" s="151"/>
      <c r="J44" s="151"/>
    </row>
    <row r="45" spans="1:40" ht="14.25">
      <c r="B45" s="421" t="s">
        <v>246</v>
      </c>
      <c r="C45" s="147" t="s">
        <v>184</v>
      </c>
      <c r="D45" s="147" t="s">
        <v>185</v>
      </c>
      <c r="E45" s="147" t="s">
        <v>221</v>
      </c>
      <c r="F45" s="281"/>
      <c r="H45" s="88"/>
    </row>
    <row r="46" spans="1:40">
      <c r="B46" s="164" t="s">
        <v>247</v>
      </c>
      <c r="C46" s="315">
        <v>413000</v>
      </c>
      <c r="D46" s="315">
        <v>93000</v>
      </c>
      <c r="E46" s="315">
        <f>SUM(C46:D46)</f>
        <v>506000</v>
      </c>
      <c r="F46" s="281"/>
      <c r="H46" s="88"/>
    </row>
    <row r="47" spans="1:40" ht="18" customHeight="1">
      <c r="B47" s="164" t="s">
        <v>248</v>
      </c>
      <c r="C47" s="486">
        <v>372000</v>
      </c>
      <c r="D47" s="486">
        <v>93000</v>
      </c>
      <c r="E47" s="486">
        <f>SUM(C47:D47)</f>
        <v>465000</v>
      </c>
      <c r="F47" s="95"/>
      <c r="G47" s="95"/>
      <c r="H47" s="95"/>
      <c r="I47" s="95"/>
      <c r="J47" s="151"/>
    </row>
    <row r="48" spans="1:40" ht="13.5" customHeight="1">
      <c r="B48" s="154" t="s">
        <v>249</v>
      </c>
      <c r="C48" s="154"/>
      <c r="D48" s="154"/>
      <c r="E48" s="154"/>
      <c r="F48" s="154"/>
      <c r="G48" s="95"/>
      <c r="H48" s="95"/>
      <c r="I48" s="95"/>
      <c r="J48" s="151"/>
    </row>
    <row r="50" spans="2:9">
      <c r="B50" s="174"/>
      <c r="C50" s="281"/>
      <c r="D50" s="281"/>
      <c r="E50" s="281"/>
      <c r="F50" s="281"/>
    </row>
    <row r="51" spans="2:9">
      <c r="C51" s="487"/>
      <c r="D51" s="487"/>
      <c r="E51" s="487"/>
      <c r="F51" s="95"/>
      <c r="H51" s="151"/>
      <c r="I51" s="151"/>
    </row>
    <row r="52" spans="2:9">
      <c r="C52" s="487"/>
      <c r="D52" s="487"/>
      <c r="E52" s="487"/>
      <c r="F52" s="95"/>
      <c r="H52" s="95"/>
    </row>
    <row r="53" spans="2:9">
      <c r="C53" s="487"/>
      <c r="D53" s="487"/>
      <c r="E53" s="487"/>
      <c r="F53" s="95"/>
      <c r="H53" s="95"/>
    </row>
    <row r="54" spans="2:9">
      <c r="C54" s="487"/>
      <c r="D54" s="487"/>
      <c r="E54" s="487"/>
      <c r="F54" s="95"/>
      <c r="H54" s="95"/>
    </row>
    <row r="55" spans="2:9">
      <c r="C55" s="487"/>
      <c r="D55" s="487"/>
      <c r="E55" s="487"/>
      <c r="F55" s="95"/>
      <c r="H55" s="95"/>
    </row>
    <row r="56" spans="2:9">
      <c r="C56" s="487"/>
      <c r="D56" s="487"/>
      <c r="E56" s="487"/>
      <c r="F56" s="95"/>
      <c r="H56" s="95"/>
    </row>
    <row r="57" spans="2:9">
      <c r="C57" s="487"/>
      <c r="D57" s="487"/>
      <c r="E57" s="487"/>
      <c r="F57" s="95"/>
      <c r="H57" s="95"/>
    </row>
    <row r="58" spans="2:9">
      <c r="C58" s="487"/>
      <c r="D58" s="487"/>
      <c r="E58" s="487"/>
      <c r="F58" s="95"/>
      <c r="H58" s="95"/>
    </row>
    <row r="59" spans="2:9">
      <c r="C59" s="487"/>
      <c r="D59" s="487"/>
      <c r="E59" s="487"/>
      <c r="F59" s="487"/>
      <c r="H59" s="95"/>
    </row>
    <row r="60" spans="2:9">
      <c r="C60" s="487"/>
      <c r="D60" s="487"/>
      <c r="E60" s="487"/>
      <c r="F60" s="95"/>
      <c r="H60" s="95"/>
    </row>
    <row r="61" spans="2:9">
      <c r="C61" s="487"/>
      <c r="D61" s="487"/>
      <c r="E61" s="487"/>
      <c r="F61" s="95"/>
      <c r="H61" s="95"/>
    </row>
    <row r="62" spans="2:9">
      <c r="C62" s="487"/>
      <c r="D62" s="487"/>
      <c r="E62" s="487"/>
      <c r="F62" s="95"/>
      <c r="H62" s="95"/>
    </row>
    <row r="63" spans="2:9">
      <c r="C63" s="487"/>
      <c r="D63" s="487"/>
      <c r="E63" s="487"/>
      <c r="F63" s="95"/>
      <c r="H63" s="95"/>
    </row>
    <row r="64" spans="2:9">
      <c r="C64" s="487"/>
      <c r="D64" s="487"/>
      <c r="E64" s="487"/>
      <c r="F64" s="95"/>
      <c r="H64" s="95"/>
    </row>
    <row r="65" spans="2:8">
      <c r="C65" s="487"/>
      <c r="D65" s="487"/>
      <c r="E65" s="487"/>
      <c r="F65" s="95"/>
      <c r="H65" s="95"/>
    </row>
    <row r="66" spans="2:8">
      <c r="C66" s="487"/>
      <c r="D66" s="487"/>
      <c r="E66" s="487"/>
      <c r="F66" s="487"/>
      <c r="H66" s="95"/>
    </row>
    <row r="67" spans="2:8">
      <c r="C67" s="487"/>
      <c r="D67" s="487"/>
      <c r="E67" s="487"/>
      <c r="F67" s="95"/>
      <c r="H67" s="95"/>
    </row>
    <row r="68" spans="2:8">
      <c r="C68" s="373"/>
      <c r="D68" s="487"/>
      <c r="E68" s="487"/>
      <c r="F68" s="95"/>
      <c r="H68" s="95"/>
    </row>
    <row r="69" spans="2:8">
      <c r="C69" s="325"/>
      <c r="D69" s="487"/>
      <c r="E69" s="487"/>
      <c r="F69" s="95"/>
      <c r="H69" s="95"/>
    </row>
    <row r="70" spans="2:8" ht="26.45" customHeight="1">
      <c r="B70" s="176"/>
      <c r="C70" s="488"/>
      <c r="D70" s="488"/>
      <c r="E70" s="488"/>
      <c r="F70" s="488"/>
      <c r="H70" s="95"/>
    </row>
  </sheetData>
  <sheetProtection algorithmName="SHA-512" hashValue="PvTgCTdAnb3kfrPGx3CI8pIYukeDgI3UzZdXASS3P27c8rp8Oz6E2jp3dLJeRKffH7TDHvcgPC59mMe/0ucAuA==" saltValue="IwYRedBOvKWz2FDnM2knug==" spinCount="100000" sheet="1" objects="1" scenarios="1"/>
  <mergeCells count="22">
    <mergeCell ref="B48:F48"/>
    <mergeCell ref="C4:C5"/>
    <mergeCell ref="D4:J4"/>
    <mergeCell ref="K4:K6"/>
    <mergeCell ref="D5:E5"/>
    <mergeCell ref="F5:G5"/>
    <mergeCell ref="H5:H6"/>
    <mergeCell ref="I5:I6"/>
    <mergeCell ref="J5:J6"/>
    <mergeCell ref="B19:K19"/>
    <mergeCell ref="B20:K20"/>
    <mergeCell ref="B21:K21"/>
    <mergeCell ref="B22:K22"/>
    <mergeCell ref="B23:K23"/>
    <mergeCell ref="B24:K24"/>
    <mergeCell ref="B25:K25"/>
    <mergeCell ref="B43:H43"/>
    <mergeCell ref="B17:G17"/>
    <mergeCell ref="B18:G18"/>
    <mergeCell ref="B35:H35"/>
    <mergeCell ref="B29:F29"/>
    <mergeCell ref="B30:H30"/>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58CB7-D97A-4BF1-9CBC-F02F03D1F9BC}">
  <sheetPr codeName="Sheet5">
    <tabColor rgb="FF25323A"/>
  </sheetPr>
  <dimension ref="A1:AD91"/>
  <sheetViews>
    <sheetView zoomScaleNormal="100" workbookViewId="0">
      <pane xSplit="2" ySplit="2" topLeftCell="C3" activePane="bottomRight" state="frozen"/>
      <selection activeCell="H21" sqref="H21"/>
      <selection pane="topRight" activeCell="H21" sqref="H21"/>
      <selection pane="bottomLeft" activeCell="H21" sqref="H21"/>
      <selection pane="bottomRight" activeCell="H21" sqref="H21"/>
    </sheetView>
  </sheetViews>
  <sheetFormatPr defaultColWidth="8.42578125" defaultRowHeight="12.75"/>
  <cols>
    <col min="1" max="1" width="2.42578125" style="89" customWidth="1"/>
    <col min="2" max="2" width="41.42578125" style="176" bestFit="1" customWidth="1"/>
    <col min="3" max="5" width="16.42578125" style="382" customWidth="1"/>
    <col min="6" max="6" width="14.42578125" style="382" customWidth="1"/>
    <col min="7" max="9" width="16.42578125" style="382" customWidth="1"/>
    <col min="10" max="10" width="16.7109375" style="89" customWidth="1"/>
    <col min="11" max="11" width="3.28515625" style="89" customWidth="1"/>
    <col min="12" max="30" width="8.42578125" style="89"/>
    <col min="31" max="16384" width="8.42578125" style="149"/>
  </cols>
  <sheetData>
    <row r="1" spans="2:12" s="72" customFormat="1">
      <c r="B1" s="155"/>
      <c r="C1" s="306"/>
      <c r="D1" s="306"/>
      <c r="E1" s="306"/>
      <c r="F1" s="306"/>
      <c r="G1" s="306"/>
      <c r="H1" s="306"/>
      <c r="I1" s="306"/>
    </row>
    <row r="2" spans="2:12" s="72" customFormat="1">
      <c r="B2" s="156" t="s">
        <v>182</v>
      </c>
      <c r="C2" s="74"/>
      <c r="D2" s="74"/>
      <c r="E2" s="74"/>
      <c r="F2" s="74"/>
      <c r="G2" s="74"/>
      <c r="H2" s="74"/>
      <c r="I2" s="74"/>
      <c r="J2" s="414"/>
    </row>
    <row r="4" spans="2:12" ht="14.25">
      <c r="B4" s="105" t="s">
        <v>250</v>
      </c>
      <c r="L4" s="151"/>
    </row>
    <row r="5" spans="2:12" ht="15" customHeight="1">
      <c r="B5" s="211" t="s">
        <v>251</v>
      </c>
      <c r="C5" s="147" t="s">
        <v>184</v>
      </c>
      <c r="D5" s="147" t="s">
        <v>185</v>
      </c>
      <c r="E5" s="147" t="s">
        <v>252</v>
      </c>
      <c r="F5" s="147" t="s">
        <v>253</v>
      </c>
      <c r="G5" s="147" t="s">
        <v>188</v>
      </c>
      <c r="H5" s="147" t="s">
        <v>254</v>
      </c>
      <c r="I5" s="147" t="s">
        <v>255</v>
      </c>
      <c r="J5" s="148" t="s">
        <v>256</v>
      </c>
    </row>
    <row r="6" spans="2:12">
      <c r="B6" s="415" t="s">
        <v>257</v>
      </c>
      <c r="C6" s="416">
        <v>0</v>
      </c>
      <c r="D6" s="416">
        <v>0</v>
      </c>
      <c r="E6" s="416">
        <v>0</v>
      </c>
      <c r="F6" s="416">
        <v>0</v>
      </c>
      <c r="G6" s="416">
        <v>0</v>
      </c>
      <c r="H6" s="416">
        <v>0</v>
      </c>
      <c r="I6" s="416">
        <v>0</v>
      </c>
      <c r="J6" s="416">
        <v>0</v>
      </c>
      <c r="K6" s="310"/>
    </row>
    <row r="7" spans="2:12">
      <c r="B7" s="289" t="s">
        <v>258</v>
      </c>
      <c r="C7" s="401">
        <v>0</v>
      </c>
      <c r="D7" s="165">
        <v>0</v>
      </c>
      <c r="E7" s="165">
        <v>0</v>
      </c>
      <c r="F7" s="165">
        <v>0</v>
      </c>
      <c r="G7" s="165">
        <v>0</v>
      </c>
      <c r="H7" s="165">
        <v>0</v>
      </c>
      <c r="I7" s="165">
        <v>0</v>
      </c>
      <c r="J7" s="165">
        <v>0</v>
      </c>
      <c r="K7" s="310"/>
    </row>
    <row r="8" spans="2:12">
      <c r="B8" s="289" t="s">
        <v>259</v>
      </c>
      <c r="C8" s="165">
        <v>1</v>
      </c>
      <c r="D8" s="165">
        <v>6</v>
      </c>
      <c r="E8" s="165">
        <v>0</v>
      </c>
      <c r="F8" s="165">
        <v>0</v>
      </c>
      <c r="G8" s="165">
        <v>0</v>
      </c>
      <c r="H8" s="165">
        <v>0</v>
      </c>
      <c r="I8" s="165">
        <v>0</v>
      </c>
      <c r="J8" s="165">
        <v>7</v>
      </c>
      <c r="K8" s="310"/>
    </row>
    <row r="9" spans="2:12">
      <c r="B9" s="289" t="s">
        <v>260</v>
      </c>
      <c r="C9" s="165">
        <v>0.03</v>
      </c>
      <c r="D9" s="292">
        <v>1.41</v>
      </c>
      <c r="E9" s="165">
        <v>0</v>
      </c>
      <c r="F9" s="165">
        <v>0</v>
      </c>
      <c r="G9" s="165">
        <v>0</v>
      </c>
      <c r="H9" s="165">
        <v>0</v>
      </c>
      <c r="I9" s="165">
        <v>0</v>
      </c>
      <c r="J9" s="165">
        <v>0.18</v>
      </c>
      <c r="K9" s="310"/>
    </row>
    <row r="10" spans="2:12">
      <c r="B10" s="289" t="s">
        <v>261</v>
      </c>
      <c r="C10" s="165">
        <v>2</v>
      </c>
      <c r="D10" s="165">
        <v>14</v>
      </c>
      <c r="E10" s="165">
        <v>1</v>
      </c>
      <c r="F10" s="165">
        <v>0</v>
      </c>
      <c r="G10" s="165">
        <v>0</v>
      </c>
      <c r="H10" s="165">
        <v>0</v>
      </c>
      <c r="I10" s="165">
        <v>0</v>
      </c>
      <c r="J10" s="165">
        <v>17</v>
      </c>
      <c r="K10" s="310"/>
    </row>
    <row r="11" spans="2:12">
      <c r="B11" s="289" t="s">
        <v>262</v>
      </c>
      <c r="C11" s="165">
        <v>7.0000000000000007E-2</v>
      </c>
      <c r="D11" s="165">
        <v>3.3</v>
      </c>
      <c r="E11" s="292">
        <v>0.38</v>
      </c>
      <c r="F11" s="165">
        <v>0</v>
      </c>
      <c r="G11" s="292">
        <v>0</v>
      </c>
      <c r="H11" s="292">
        <v>0</v>
      </c>
      <c r="I11" s="292">
        <v>0</v>
      </c>
      <c r="J11" s="292">
        <v>0.43</v>
      </c>
      <c r="K11" s="417"/>
    </row>
    <row r="12" spans="2:12">
      <c r="B12" s="289" t="s">
        <v>263</v>
      </c>
      <c r="C12" s="401">
        <v>6</v>
      </c>
      <c r="D12" s="401">
        <v>19</v>
      </c>
      <c r="E12" s="401">
        <v>1</v>
      </c>
      <c r="F12" s="401">
        <v>0</v>
      </c>
      <c r="G12" s="401">
        <v>0</v>
      </c>
      <c r="H12" s="401">
        <v>0</v>
      </c>
      <c r="I12" s="401">
        <v>0</v>
      </c>
      <c r="J12" s="165">
        <v>26</v>
      </c>
      <c r="K12" s="310"/>
    </row>
    <row r="13" spans="2:12">
      <c r="B13" s="289" t="s">
        <v>264</v>
      </c>
      <c r="C13" s="401">
        <v>0.21</v>
      </c>
      <c r="D13" s="401">
        <v>4.4800000000000004</v>
      </c>
      <c r="E13" s="401">
        <v>0.38</v>
      </c>
      <c r="F13" s="401">
        <v>0</v>
      </c>
      <c r="G13" s="401">
        <v>0</v>
      </c>
      <c r="H13" s="401">
        <v>0</v>
      </c>
      <c r="I13" s="401">
        <v>0</v>
      </c>
      <c r="J13" s="292">
        <v>0.66</v>
      </c>
      <c r="K13" s="417"/>
    </row>
    <row r="14" spans="2:12">
      <c r="B14" s="289" t="s">
        <v>503</v>
      </c>
      <c r="C14" s="165">
        <v>1</v>
      </c>
      <c r="D14" s="165">
        <v>6</v>
      </c>
      <c r="E14" s="165">
        <v>0</v>
      </c>
      <c r="F14" s="165">
        <v>0</v>
      </c>
      <c r="G14" s="165">
        <v>0</v>
      </c>
      <c r="H14" s="356">
        <v>0</v>
      </c>
      <c r="I14" s="356">
        <v>0</v>
      </c>
      <c r="J14" s="356">
        <f>SUM(C14:I14)</f>
        <v>7</v>
      </c>
      <c r="K14" s="310"/>
    </row>
    <row r="15" spans="2:12">
      <c r="B15" s="289" t="s">
        <v>265</v>
      </c>
      <c r="C15" s="150">
        <v>5721560.7199999997</v>
      </c>
      <c r="D15" s="150">
        <v>848955.75</v>
      </c>
      <c r="E15" s="150">
        <v>530548</v>
      </c>
      <c r="F15" s="67">
        <v>240000</v>
      </c>
      <c r="G15" s="150">
        <v>232095</v>
      </c>
      <c r="H15" s="150">
        <v>299855.25</v>
      </c>
      <c r="I15" s="150">
        <v>23248</v>
      </c>
      <c r="J15" s="311">
        <f>SUM(C15:I15)</f>
        <v>7896262.7199999997</v>
      </c>
      <c r="K15" s="407"/>
    </row>
    <row r="16" spans="2:12">
      <c r="B16" s="418"/>
      <c r="C16" s="419"/>
      <c r="D16" s="419"/>
      <c r="E16" s="419"/>
      <c r="F16" s="420"/>
      <c r="G16" s="419"/>
      <c r="H16" s="419"/>
      <c r="I16" s="419"/>
      <c r="J16" s="407"/>
      <c r="K16" s="407"/>
    </row>
    <row r="17" spans="2:11" ht="16.5" customHeight="1">
      <c r="B17" s="421" t="s">
        <v>266</v>
      </c>
      <c r="C17" s="147" t="s">
        <v>184</v>
      </c>
      <c r="D17" s="147" t="s">
        <v>185</v>
      </c>
      <c r="E17" s="147" t="s">
        <v>252</v>
      </c>
      <c r="F17" s="147" t="s">
        <v>253</v>
      </c>
      <c r="G17" s="147" t="s">
        <v>188</v>
      </c>
      <c r="H17" s="147" t="s">
        <v>254</v>
      </c>
      <c r="I17" s="147" t="s">
        <v>255</v>
      </c>
      <c r="J17" s="148" t="s">
        <v>256</v>
      </c>
      <c r="K17" s="310"/>
    </row>
    <row r="18" spans="2:11">
      <c r="B18" s="415" t="s">
        <v>257</v>
      </c>
      <c r="C18" s="416">
        <v>0</v>
      </c>
      <c r="D18" s="416">
        <v>0</v>
      </c>
      <c r="E18" s="416">
        <v>0</v>
      </c>
      <c r="F18" s="416">
        <v>0</v>
      </c>
      <c r="G18" s="416">
        <v>0</v>
      </c>
      <c r="H18" s="416">
        <v>0</v>
      </c>
      <c r="I18" s="416">
        <v>0</v>
      </c>
      <c r="J18" s="416">
        <v>0</v>
      </c>
      <c r="K18" s="310"/>
    </row>
    <row r="19" spans="2:11">
      <c r="B19" s="289" t="s">
        <v>258</v>
      </c>
      <c r="C19" s="165">
        <v>0</v>
      </c>
      <c r="D19" s="165">
        <v>0</v>
      </c>
      <c r="E19" s="165">
        <v>0</v>
      </c>
      <c r="F19" s="165">
        <v>0</v>
      </c>
      <c r="G19" s="165">
        <v>0</v>
      </c>
      <c r="H19" s="165">
        <v>0</v>
      </c>
      <c r="I19" s="165">
        <v>0</v>
      </c>
      <c r="J19" s="165">
        <v>0</v>
      </c>
      <c r="K19" s="310"/>
    </row>
    <row r="20" spans="2:11">
      <c r="B20" s="289" t="s">
        <v>259</v>
      </c>
      <c r="C20" s="165">
        <v>1</v>
      </c>
      <c r="D20" s="422">
        <v>3</v>
      </c>
      <c r="E20" s="422">
        <v>4</v>
      </c>
      <c r="F20" s="422">
        <v>0</v>
      </c>
      <c r="G20" s="422">
        <v>0</v>
      </c>
      <c r="H20" s="422">
        <v>0</v>
      </c>
      <c r="I20" s="422">
        <v>0</v>
      </c>
      <c r="J20" s="422">
        <v>8</v>
      </c>
      <c r="K20" s="310"/>
    </row>
    <row r="21" spans="2:11">
      <c r="B21" s="289" t="s">
        <v>260</v>
      </c>
      <c r="C21" s="165">
        <v>0.05</v>
      </c>
      <c r="D21" s="165">
        <v>1.21</v>
      </c>
      <c r="E21" s="165">
        <v>0.13</v>
      </c>
      <c r="F21" s="165">
        <v>0</v>
      </c>
      <c r="G21" s="165">
        <v>0</v>
      </c>
      <c r="H21" s="165">
        <v>0</v>
      </c>
      <c r="I21" s="165">
        <v>0</v>
      </c>
      <c r="J21" s="165">
        <v>0.14000000000000001</v>
      </c>
      <c r="K21" s="310"/>
    </row>
    <row r="22" spans="2:11">
      <c r="B22" s="289" t="s">
        <v>261</v>
      </c>
      <c r="C22" s="165">
        <v>1</v>
      </c>
      <c r="D22" s="165">
        <v>9</v>
      </c>
      <c r="E22" s="165">
        <v>7</v>
      </c>
      <c r="F22" s="165">
        <v>0</v>
      </c>
      <c r="G22" s="165">
        <v>3</v>
      </c>
      <c r="H22" s="165">
        <v>0</v>
      </c>
      <c r="I22" s="165">
        <v>1</v>
      </c>
      <c r="J22" s="423">
        <f>SUM(C22:I22)</f>
        <v>21</v>
      </c>
      <c r="K22" s="424"/>
    </row>
    <row r="23" spans="2:11">
      <c r="B23" s="289" t="s">
        <v>262</v>
      </c>
      <c r="C23" s="165">
        <v>0.05</v>
      </c>
      <c r="D23" s="165">
        <v>3.64</v>
      </c>
      <c r="E23" s="292">
        <v>0.23</v>
      </c>
      <c r="F23" s="165">
        <v>0</v>
      </c>
      <c r="G23" s="292">
        <v>1.23</v>
      </c>
      <c r="H23" s="292">
        <v>0</v>
      </c>
      <c r="I23" s="292">
        <v>1.75</v>
      </c>
      <c r="J23" s="292">
        <v>0.36</v>
      </c>
      <c r="K23" s="417"/>
    </row>
    <row r="24" spans="2:11">
      <c r="B24" s="289" t="s">
        <v>263</v>
      </c>
      <c r="C24" s="166">
        <v>3</v>
      </c>
      <c r="D24" s="166">
        <v>12</v>
      </c>
      <c r="E24" s="166">
        <v>21</v>
      </c>
      <c r="F24" s="165">
        <v>0</v>
      </c>
      <c r="G24" s="166">
        <v>3</v>
      </c>
      <c r="H24" s="166">
        <v>1</v>
      </c>
      <c r="I24" s="166">
        <v>1</v>
      </c>
      <c r="J24" s="423">
        <f>SUM(C24:I24)</f>
        <v>41</v>
      </c>
      <c r="K24" s="424"/>
    </row>
    <row r="25" spans="2:11">
      <c r="B25" s="289" t="s">
        <v>264</v>
      </c>
      <c r="C25" s="166">
        <v>0.14000000000000001</v>
      </c>
      <c r="D25" s="166">
        <v>4.8499999999999996</v>
      </c>
      <c r="E25" s="166">
        <v>0.7</v>
      </c>
      <c r="F25" s="165">
        <v>0</v>
      </c>
      <c r="G25" s="425">
        <v>1.23</v>
      </c>
      <c r="H25" s="425">
        <v>1.1399999999999999</v>
      </c>
      <c r="I25" s="425">
        <v>1.75</v>
      </c>
      <c r="J25" s="292">
        <v>0.71</v>
      </c>
      <c r="K25" s="417"/>
    </row>
    <row r="26" spans="2:11">
      <c r="B26" s="289" t="s">
        <v>503</v>
      </c>
      <c r="C26" s="422">
        <v>0</v>
      </c>
      <c r="D26" s="422">
        <v>0</v>
      </c>
      <c r="E26" s="422">
        <v>0</v>
      </c>
      <c r="F26" s="422">
        <v>0</v>
      </c>
      <c r="G26" s="422">
        <v>0</v>
      </c>
      <c r="H26" s="426">
        <v>0</v>
      </c>
      <c r="I26" s="426">
        <v>0</v>
      </c>
      <c r="J26" s="426">
        <f>SUM(C26:I26)</f>
        <v>0</v>
      </c>
      <c r="K26" s="427"/>
    </row>
    <row r="27" spans="2:11">
      <c r="B27" s="289" t="s">
        <v>265</v>
      </c>
      <c r="C27" s="150">
        <v>4219057.4400000004</v>
      </c>
      <c r="D27" s="150">
        <v>494420.65</v>
      </c>
      <c r="E27" s="150">
        <v>6025698</v>
      </c>
      <c r="F27" s="67">
        <v>0</v>
      </c>
      <c r="G27" s="150">
        <v>488862</v>
      </c>
      <c r="H27" s="150">
        <v>175973.6</v>
      </c>
      <c r="I27" s="150">
        <v>113983</v>
      </c>
      <c r="J27" s="311">
        <f>SUM(C27:I27)</f>
        <v>11517994.689999999</v>
      </c>
      <c r="K27" s="407"/>
    </row>
    <row r="28" spans="2:11" ht="16.5" customHeight="1">
      <c r="B28" s="418"/>
      <c r="C28" s="419"/>
      <c r="D28" s="419"/>
      <c r="E28" s="419"/>
      <c r="F28" s="420"/>
      <c r="G28" s="419"/>
      <c r="H28" s="419"/>
      <c r="I28" s="419"/>
      <c r="J28" s="407"/>
      <c r="K28" s="407"/>
    </row>
    <row r="29" spans="2:11" ht="18.75" customHeight="1">
      <c r="B29" s="421" t="s">
        <v>267</v>
      </c>
      <c r="C29" s="147" t="s">
        <v>184</v>
      </c>
      <c r="D29" s="147" t="s">
        <v>185</v>
      </c>
      <c r="E29" s="147" t="s">
        <v>252</v>
      </c>
      <c r="F29" s="147" t="s">
        <v>253</v>
      </c>
      <c r="G29" s="147" t="s">
        <v>188</v>
      </c>
      <c r="H29" s="147" t="s">
        <v>254</v>
      </c>
      <c r="I29" s="147" t="s">
        <v>255</v>
      </c>
      <c r="J29" s="148" t="s">
        <v>256</v>
      </c>
      <c r="K29" s="310"/>
    </row>
    <row r="30" spans="2:11">
      <c r="B30" s="289" t="s">
        <v>257</v>
      </c>
      <c r="C30" s="422">
        <v>0</v>
      </c>
      <c r="D30" s="422">
        <v>0</v>
      </c>
      <c r="E30" s="422">
        <v>0</v>
      </c>
      <c r="F30" s="422">
        <v>0</v>
      </c>
      <c r="G30" s="422">
        <v>0</v>
      </c>
      <c r="H30" s="422">
        <v>0</v>
      </c>
      <c r="I30" s="422">
        <v>0</v>
      </c>
      <c r="J30" s="422">
        <v>0</v>
      </c>
      <c r="K30" s="427"/>
    </row>
    <row r="31" spans="2:11">
      <c r="B31" s="289" t="s">
        <v>258</v>
      </c>
      <c r="C31" s="292">
        <v>0</v>
      </c>
      <c r="D31" s="422">
        <v>0</v>
      </c>
      <c r="E31" s="422">
        <v>0</v>
      </c>
      <c r="F31" s="422">
        <v>0</v>
      </c>
      <c r="G31" s="422">
        <v>0</v>
      </c>
      <c r="H31" s="422">
        <v>0</v>
      </c>
      <c r="I31" s="422">
        <v>0</v>
      </c>
      <c r="J31" s="292">
        <v>0</v>
      </c>
      <c r="K31" s="417"/>
    </row>
    <row r="32" spans="2:11">
      <c r="B32" s="289" t="s">
        <v>259</v>
      </c>
      <c r="C32" s="165">
        <v>2</v>
      </c>
      <c r="D32" s="165">
        <v>9</v>
      </c>
      <c r="E32" s="422">
        <v>4</v>
      </c>
      <c r="F32" s="422">
        <v>0</v>
      </c>
      <c r="G32" s="422">
        <v>0</v>
      </c>
      <c r="H32" s="422">
        <v>0</v>
      </c>
      <c r="I32" s="422">
        <v>0</v>
      </c>
      <c r="J32" s="422">
        <v>15</v>
      </c>
      <c r="K32" s="417"/>
    </row>
    <row r="33" spans="2:11">
      <c r="B33" s="289" t="s">
        <v>260</v>
      </c>
      <c r="C33" s="165">
        <v>0.04</v>
      </c>
      <c r="D33" s="165">
        <v>1.34</v>
      </c>
      <c r="E33" s="165">
        <v>0.12</v>
      </c>
      <c r="F33" s="165">
        <v>0</v>
      </c>
      <c r="G33" s="165">
        <v>0</v>
      </c>
      <c r="H33" s="165">
        <v>0</v>
      </c>
      <c r="I33" s="165">
        <v>0</v>
      </c>
      <c r="J33" s="165">
        <v>0.15</v>
      </c>
      <c r="K33" s="417"/>
    </row>
    <row r="34" spans="2:11">
      <c r="B34" s="289" t="s">
        <v>261</v>
      </c>
      <c r="C34" s="165">
        <v>3</v>
      </c>
      <c r="D34" s="165">
        <v>23</v>
      </c>
      <c r="E34" s="165">
        <v>8</v>
      </c>
      <c r="F34" s="165">
        <v>0</v>
      </c>
      <c r="G34" s="165">
        <v>3</v>
      </c>
      <c r="H34" s="165">
        <v>0</v>
      </c>
      <c r="I34" s="165">
        <v>1</v>
      </c>
      <c r="J34" s="423">
        <f>SUM(C34:I34)</f>
        <v>38</v>
      </c>
      <c r="K34" s="424"/>
    </row>
    <row r="35" spans="2:11">
      <c r="B35" s="289" t="s">
        <v>262</v>
      </c>
      <c r="C35" s="292">
        <v>0.06</v>
      </c>
      <c r="D35" s="165">
        <v>3.42</v>
      </c>
      <c r="E35" s="292">
        <v>0.24</v>
      </c>
      <c r="F35" s="165">
        <v>0</v>
      </c>
      <c r="G35" s="292">
        <v>0.83</v>
      </c>
      <c r="H35" s="292">
        <v>0</v>
      </c>
      <c r="I35" s="292">
        <v>1.46</v>
      </c>
      <c r="J35" s="165">
        <v>0.39</v>
      </c>
      <c r="K35" s="310"/>
    </row>
    <row r="36" spans="2:11">
      <c r="B36" s="289" t="s">
        <v>263</v>
      </c>
      <c r="C36" s="165">
        <v>9</v>
      </c>
      <c r="D36" s="165">
        <v>31</v>
      </c>
      <c r="E36" s="165">
        <v>22</v>
      </c>
      <c r="F36" s="165">
        <v>0</v>
      </c>
      <c r="G36" s="165">
        <v>3</v>
      </c>
      <c r="H36" s="165">
        <v>1</v>
      </c>
      <c r="I36" s="165">
        <v>1</v>
      </c>
      <c r="J36" s="423">
        <f>SUM(C36:I36)</f>
        <v>67</v>
      </c>
      <c r="K36" s="424"/>
    </row>
    <row r="37" spans="2:11">
      <c r="B37" s="289" t="s">
        <v>264</v>
      </c>
      <c r="C37" s="165">
        <v>0.18</v>
      </c>
      <c r="D37" s="165">
        <v>4.62</v>
      </c>
      <c r="E37" s="292">
        <v>0.67</v>
      </c>
      <c r="F37" s="165">
        <v>0</v>
      </c>
      <c r="G37" s="292">
        <v>0.83</v>
      </c>
      <c r="H37" s="292">
        <v>0.42</v>
      </c>
      <c r="I37" s="292">
        <v>1.46</v>
      </c>
      <c r="J37" s="292">
        <v>0.69</v>
      </c>
      <c r="K37" s="417"/>
    </row>
    <row r="38" spans="2:11">
      <c r="B38" s="289" t="s">
        <v>503</v>
      </c>
      <c r="C38" s="422">
        <v>1</v>
      </c>
      <c r="D38" s="422">
        <v>0</v>
      </c>
      <c r="E38" s="422">
        <v>0</v>
      </c>
      <c r="F38" s="422">
        <v>0</v>
      </c>
      <c r="G38" s="422">
        <v>0</v>
      </c>
      <c r="H38" s="426">
        <v>0</v>
      </c>
      <c r="I38" s="426">
        <v>0</v>
      </c>
      <c r="J38" s="426">
        <f>SUM(C38:I38)</f>
        <v>1</v>
      </c>
      <c r="K38" s="427"/>
    </row>
    <row r="39" spans="2:11">
      <c r="B39" s="289" t="s">
        <v>265</v>
      </c>
      <c r="C39" s="67">
        <v>9940618.1600000001</v>
      </c>
      <c r="D39" s="67">
        <v>1343376.4</v>
      </c>
      <c r="E39" s="67">
        <v>6556246</v>
      </c>
      <c r="F39" s="67">
        <v>240000</v>
      </c>
      <c r="G39" s="67">
        <v>720957</v>
      </c>
      <c r="H39" s="67">
        <v>475828.85</v>
      </c>
      <c r="I39" s="67">
        <v>137231</v>
      </c>
      <c r="J39" s="311">
        <f>SUM(C39:I39)</f>
        <v>19414257.410000004</v>
      </c>
      <c r="K39" s="407"/>
    </row>
    <row r="40" spans="2:11">
      <c r="B40" s="290" t="s">
        <v>268</v>
      </c>
      <c r="C40" s="290"/>
      <c r="D40" s="290"/>
      <c r="E40" s="290"/>
      <c r="F40" s="290"/>
      <c r="G40" s="290"/>
      <c r="H40" s="290"/>
      <c r="I40" s="290"/>
      <c r="J40" s="290"/>
      <c r="K40" s="428"/>
    </row>
    <row r="41" spans="2:11">
      <c r="B41" s="290" t="s">
        <v>269</v>
      </c>
      <c r="C41" s="290"/>
      <c r="D41" s="290"/>
      <c r="E41" s="290"/>
      <c r="F41" s="290"/>
      <c r="G41" s="290"/>
      <c r="H41" s="290"/>
      <c r="I41" s="290"/>
      <c r="J41" s="290"/>
      <c r="K41" s="428"/>
    </row>
    <row r="42" spans="2:11">
      <c r="B42" s="429" t="s">
        <v>270</v>
      </c>
      <c r="C42" s="429"/>
      <c r="D42" s="429"/>
      <c r="E42" s="429"/>
      <c r="F42" s="429"/>
      <c r="G42" s="429"/>
      <c r="H42" s="429"/>
      <c r="I42" s="429"/>
      <c r="J42" s="429"/>
      <c r="K42" s="428"/>
    </row>
    <row r="44" spans="2:11">
      <c r="B44" s="430"/>
    </row>
    <row r="46" spans="2:11">
      <c r="C46" s="88"/>
      <c r="D46" s="88"/>
      <c r="E46" s="88"/>
      <c r="F46" s="88"/>
      <c r="G46" s="88"/>
      <c r="H46" s="88"/>
      <c r="I46" s="88"/>
      <c r="J46" s="431"/>
      <c r="K46" s="431"/>
    </row>
    <row r="47" spans="2:11">
      <c r="C47" s="88"/>
      <c r="D47" s="88"/>
      <c r="E47" s="88"/>
      <c r="F47" s="88"/>
      <c r="G47" s="88"/>
      <c r="H47" s="88"/>
      <c r="I47" s="88"/>
      <c r="J47" s="431"/>
      <c r="K47" s="431"/>
    </row>
    <row r="48" spans="2:11" ht="15">
      <c r="B48" s="432"/>
      <c r="C48" s="433"/>
      <c r="D48" s="433"/>
      <c r="E48" s="433"/>
      <c r="F48" s="433"/>
      <c r="G48" s="433"/>
      <c r="H48" s="433"/>
      <c r="I48" s="433"/>
      <c r="J48" s="434"/>
      <c r="K48" s="434"/>
    </row>
    <row r="49" spans="2:11" ht="15">
      <c r="B49" s="432"/>
      <c r="C49" s="433"/>
      <c r="D49" s="433"/>
      <c r="E49" s="433"/>
      <c r="F49" s="433"/>
      <c r="G49" s="433"/>
      <c r="H49" s="433"/>
      <c r="I49" s="433"/>
      <c r="J49" s="434"/>
      <c r="K49" s="434"/>
    </row>
    <row r="50" spans="2:11" ht="14.25">
      <c r="B50" s="432"/>
      <c r="C50" s="435"/>
      <c r="D50" s="435"/>
      <c r="E50" s="435"/>
      <c r="F50" s="435"/>
      <c r="G50" s="435"/>
      <c r="H50" s="435"/>
      <c r="I50" s="435"/>
      <c r="J50" s="434"/>
      <c r="K50" s="434"/>
    </row>
    <row r="51" spans="2:11" ht="14.25">
      <c r="B51" s="432"/>
      <c r="C51" s="435"/>
      <c r="D51" s="435"/>
      <c r="E51" s="435"/>
      <c r="F51" s="435"/>
      <c r="G51" s="435"/>
      <c r="H51" s="435"/>
      <c r="I51" s="435"/>
      <c r="J51" s="434"/>
      <c r="K51" s="434"/>
    </row>
    <row r="52" spans="2:11" ht="15">
      <c r="B52" s="432"/>
      <c r="C52" s="436"/>
      <c r="D52" s="436"/>
      <c r="E52" s="436"/>
      <c r="F52" s="433"/>
      <c r="G52" s="436"/>
      <c r="H52" s="436"/>
      <c r="I52" s="436"/>
      <c r="J52" s="437"/>
      <c r="K52" s="437"/>
    </row>
    <row r="53" spans="2:11" ht="14.25">
      <c r="B53" s="438"/>
      <c r="C53" s="435"/>
      <c r="D53" s="435"/>
      <c r="E53" s="435"/>
      <c r="F53" s="435"/>
      <c r="G53" s="435"/>
      <c r="H53" s="435"/>
      <c r="I53" s="435"/>
      <c r="J53" s="434"/>
      <c r="K53" s="434"/>
    </row>
    <row r="54" spans="2:11" ht="15">
      <c r="B54" s="432"/>
      <c r="C54" s="433"/>
      <c r="D54" s="433"/>
      <c r="E54" s="433"/>
      <c r="F54" s="433"/>
      <c r="G54" s="433"/>
      <c r="H54" s="433"/>
      <c r="I54" s="433"/>
      <c r="J54" s="434"/>
      <c r="K54" s="434"/>
    </row>
    <row r="55" spans="2:11" ht="15">
      <c r="B55" s="432"/>
      <c r="C55" s="433"/>
      <c r="D55" s="433"/>
      <c r="E55" s="433"/>
      <c r="F55" s="433"/>
      <c r="G55" s="433"/>
      <c r="H55" s="433"/>
      <c r="I55" s="433"/>
      <c r="J55" s="434"/>
      <c r="K55" s="434"/>
    </row>
    <row r="56" spans="2:11" ht="14.25">
      <c r="B56" s="432"/>
      <c r="C56" s="435"/>
      <c r="D56" s="435"/>
      <c r="E56" s="435"/>
      <c r="F56" s="435"/>
      <c r="G56" s="435"/>
      <c r="H56" s="435"/>
      <c r="I56" s="435"/>
      <c r="J56" s="434"/>
      <c r="K56" s="434"/>
    </row>
    <row r="57" spans="2:11" ht="14.25">
      <c r="B57" s="432"/>
      <c r="C57" s="435"/>
      <c r="D57" s="435"/>
      <c r="E57" s="435"/>
      <c r="F57" s="435"/>
      <c r="G57" s="435"/>
      <c r="H57" s="435"/>
      <c r="I57" s="435"/>
      <c r="J57" s="434"/>
      <c r="K57" s="434"/>
    </row>
    <row r="58" spans="2:11" ht="15">
      <c r="B58" s="432"/>
      <c r="C58" s="436"/>
      <c r="D58" s="436"/>
      <c r="E58" s="436"/>
      <c r="F58" s="439"/>
      <c r="G58" s="436"/>
      <c r="H58" s="436"/>
      <c r="I58" s="436"/>
      <c r="J58" s="437"/>
      <c r="K58" s="437"/>
    </row>
    <row r="59" spans="2:11" ht="15">
      <c r="B59" s="432"/>
      <c r="C59" s="433"/>
      <c r="D59" s="433"/>
      <c r="E59" s="433"/>
      <c r="F59" s="433"/>
      <c r="G59" s="433"/>
      <c r="H59" s="433"/>
      <c r="I59" s="433"/>
      <c r="J59" s="434"/>
      <c r="K59" s="434"/>
    </row>
    <row r="60" spans="2:11" ht="14.25">
      <c r="B60" s="438"/>
      <c r="C60" s="435"/>
      <c r="D60" s="435"/>
      <c r="E60" s="435"/>
      <c r="F60" s="435"/>
      <c r="G60" s="435"/>
      <c r="H60" s="435"/>
      <c r="I60" s="435"/>
      <c r="J60" s="434"/>
      <c r="K60" s="434"/>
    </row>
    <row r="61" spans="2:11" ht="15">
      <c r="B61" s="438"/>
      <c r="C61" s="440"/>
      <c r="D61" s="440"/>
      <c r="E61" s="440"/>
      <c r="F61" s="440"/>
      <c r="G61" s="440"/>
      <c r="H61" s="440"/>
      <c r="I61" s="440"/>
      <c r="J61" s="441"/>
      <c r="K61" s="441"/>
    </row>
    <row r="62" spans="2:11" ht="14.25">
      <c r="B62" s="438"/>
      <c r="C62" s="435"/>
      <c r="D62" s="435"/>
      <c r="E62" s="435"/>
      <c r="F62" s="435"/>
      <c r="G62" s="435"/>
      <c r="H62" s="435"/>
      <c r="I62" s="435"/>
      <c r="J62" s="434"/>
      <c r="K62" s="434"/>
    </row>
    <row r="63" spans="2:11" ht="15">
      <c r="B63" s="432"/>
      <c r="C63" s="433"/>
      <c r="D63" s="433"/>
      <c r="E63" s="433"/>
      <c r="F63" s="433"/>
      <c r="G63" s="433"/>
      <c r="H63" s="433"/>
      <c r="I63" s="433"/>
      <c r="J63" s="434"/>
      <c r="K63" s="434"/>
    </row>
    <row r="64" spans="2:11" ht="15">
      <c r="B64" s="432"/>
      <c r="C64" s="433"/>
      <c r="D64" s="433"/>
      <c r="E64" s="433"/>
      <c r="F64" s="433"/>
      <c r="G64" s="433"/>
      <c r="H64" s="433"/>
      <c r="I64" s="433"/>
      <c r="J64" s="434"/>
      <c r="K64" s="434"/>
    </row>
    <row r="65" spans="2:11" ht="14.25">
      <c r="B65" s="432"/>
      <c r="C65" s="435"/>
      <c r="D65" s="435"/>
      <c r="E65" s="435"/>
      <c r="F65" s="435"/>
      <c r="G65" s="435"/>
      <c r="H65" s="435"/>
      <c r="I65" s="435"/>
      <c r="J65" s="434"/>
      <c r="K65" s="434"/>
    </row>
    <row r="66" spans="2:11" ht="14.25">
      <c r="B66" s="432"/>
      <c r="C66" s="435"/>
      <c r="D66" s="435"/>
      <c r="E66" s="435"/>
      <c r="F66" s="435"/>
      <c r="G66" s="435"/>
      <c r="H66" s="435"/>
      <c r="I66" s="435"/>
      <c r="J66" s="434"/>
      <c r="K66" s="434"/>
    </row>
    <row r="67" spans="2:11" ht="15">
      <c r="B67" s="432"/>
      <c r="C67" s="436"/>
      <c r="D67" s="436"/>
      <c r="E67" s="436"/>
      <c r="F67" s="433"/>
      <c r="G67" s="436"/>
      <c r="H67" s="436"/>
      <c r="I67" s="436"/>
      <c r="J67" s="437"/>
      <c r="K67" s="437"/>
    </row>
    <row r="68" spans="2:11" ht="15">
      <c r="B68" s="438"/>
      <c r="C68" s="436"/>
      <c r="D68" s="436"/>
      <c r="E68" s="436"/>
      <c r="F68" s="436"/>
      <c r="G68" s="436"/>
      <c r="H68" s="436"/>
      <c r="I68" s="436"/>
      <c r="J68" s="437"/>
      <c r="K68" s="437"/>
    </row>
    <row r="69" spans="2:11" ht="15">
      <c r="B69" s="432"/>
      <c r="C69" s="433"/>
      <c r="D69" s="433"/>
      <c r="E69" s="433"/>
      <c r="F69" s="433"/>
      <c r="G69" s="433"/>
      <c r="H69" s="433"/>
      <c r="I69" s="433"/>
      <c r="J69" s="434"/>
      <c r="K69" s="434"/>
    </row>
    <row r="70" spans="2:11" ht="15">
      <c r="B70" s="432"/>
      <c r="C70" s="433"/>
      <c r="D70" s="433"/>
      <c r="E70" s="433"/>
      <c r="F70" s="433"/>
      <c r="G70" s="433"/>
      <c r="H70" s="433"/>
      <c r="I70" s="433"/>
      <c r="J70" s="434"/>
      <c r="K70" s="434"/>
    </row>
    <row r="71" spans="2:11" ht="14.25">
      <c r="B71" s="432"/>
      <c r="C71" s="435"/>
      <c r="D71" s="435"/>
      <c r="E71" s="435"/>
      <c r="F71" s="435"/>
      <c r="G71" s="435"/>
      <c r="H71" s="435"/>
      <c r="I71" s="435"/>
      <c r="J71" s="434"/>
      <c r="K71" s="434"/>
    </row>
    <row r="72" spans="2:11" ht="14.25">
      <c r="B72" s="432"/>
      <c r="C72" s="435"/>
      <c r="D72" s="435"/>
      <c r="E72" s="435"/>
      <c r="F72" s="435"/>
      <c r="G72" s="435"/>
      <c r="H72" s="435"/>
      <c r="I72" s="435"/>
      <c r="J72" s="434"/>
      <c r="K72" s="434"/>
    </row>
    <row r="73" spans="2:11" ht="15">
      <c r="B73" s="432"/>
      <c r="C73" s="436"/>
      <c r="D73" s="436"/>
      <c r="E73" s="436"/>
      <c r="F73" s="433"/>
      <c r="G73" s="436"/>
      <c r="H73" s="436"/>
      <c r="I73" s="436"/>
      <c r="J73" s="437"/>
      <c r="K73" s="437"/>
    </row>
    <row r="74" spans="2:11" ht="14.25">
      <c r="B74" s="438"/>
      <c r="C74" s="435"/>
      <c r="D74" s="435"/>
      <c r="E74" s="435"/>
      <c r="F74" s="435"/>
      <c r="G74" s="435"/>
      <c r="H74" s="435"/>
      <c r="I74" s="435"/>
      <c r="J74" s="434"/>
      <c r="K74" s="434"/>
    </row>
    <row r="75" spans="2:11" ht="14.25">
      <c r="B75" s="438"/>
      <c r="C75" s="435"/>
      <c r="D75" s="435"/>
      <c r="E75" s="435"/>
      <c r="F75" s="435"/>
      <c r="G75" s="435"/>
      <c r="H75" s="435"/>
      <c r="I75" s="435"/>
      <c r="J75" s="434"/>
      <c r="K75" s="434"/>
    </row>
    <row r="76" spans="2:11" ht="14.25">
      <c r="B76" s="438"/>
      <c r="C76" s="435"/>
      <c r="D76" s="435"/>
      <c r="E76" s="435"/>
      <c r="F76" s="435"/>
      <c r="G76" s="435"/>
      <c r="H76" s="435"/>
      <c r="I76" s="435"/>
      <c r="J76" s="434"/>
      <c r="K76" s="434"/>
    </row>
    <row r="77" spans="2:11" ht="14.25">
      <c r="B77" s="438"/>
      <c r="C77" s="435"/>
      <c r="D77" s="435"/>
      <c r="E77" s="435"/>
      <c r="F77" s="435"/>
      <c r="G77" s="435"/>
      <c r="H77" s="435"/>
      <c r="I77" s="435"/>
      <c r="J77" s="434"/>
      <c r="K77" s="434"/>
    </row>
    <row r="78" spans="2:11" ht="15">
      <c r="B78" s="442"/>
      <c r="C78" s="443"/>
      <c r="D78" s="443"/>
      <c r="E78" s="443"/>
      <c r="F78" s="443"/>
      <c r="G78" s="443"/>
      <c r="H78" s="443"/>
      <c r="I78" s="443"/>
      <c r="J78" s="444"/>
      <c r="K78" s="441"/>
    </row>
    <row r="79" spans="2:11" ht="14.25">
      <c r="B79" s="432"/>
      <c r="C79" s="435"/>
      <c r="D79" s="435"/>
      <c r="E79" s="435"/>
      <c r="F79" s="435"/>
      <c r="G79" s="435"/>
      <c r="H79" s="435"/>
      <c r="I79" s="435"/>
      <c r="J79" s="435"/>
      <c r="K79" s="435"/>
    </row>
    <row r="80" spans="2:11" ht="14.25">
      <c r="B80" s="432"/>
      <c r="C80" s="435"/>
      <c r="D80" s="435"/>
      <c r="E80" s="435"/>
      <c r="F80" s="435"/>
      <c r="G80" s="435"/>
      <c r="H80" s="435"/>
      <c r="I80" s="435"/>
      <c r="J80" s="435"/>
      <c r="K80" s="435"/>
    </row>
    <row r="81" spans="2:11" ht="14.25">
      <c r="B81" s="432"/>
      <c r="C81" s="435"/>
      <c r="D81" s="435"/>
      <c r="E81" s="435"/>
      <c r="F81" s="435"/>
      <c r="G81" s="435"/>
      <c r="H81" s="435"/>
      <c r="I81" s="435"/>
      <c r="J81" s="434"/>
      <c r="K81" s="434"/>
    </row>
    <row r="82" spans="2:11" ht="14.25">
      <c r="B82" s="432"/>
      <c r="C82" s="435"/>
      <c r="D82" s="435"/>
      <c r="E82" s="435"/>
      <c r="F82" s="435"/>
      <c r="G82" s="435"/>
      <c r="H82" s="435"/>
      <c r="I82" s="435"/>
      <c r="J82" s="434"/>
      <c r="K82" s="434"/>
    </row>
    <row r="83" spans="2:11" ht="14.25">
      <c r="B83" s="432"/>
      <c r="C83" s="445"/>
      <c r="D83" s="445"/>
      <c r="E83" s="445"/>
      <c r="F83" s="445"/>
      <c r="G83" s="445"/>
      <c r="H83" s="445"/>
      <c r="I83" s="445"/>
      <c r="J83" s="445"/>
      <c r="K83" s="445"/>
    </row>
    <row r="84" spans="2:11" ht="14.25">
      <c r="B84" s="438"/>
      <c r="C84" s="435"/>
      <c r="D84" s="435"/>
      <c r="E84" s="435"/>
      <c r="F84" s="435"/>
      <c r="G84" s="435"/>
      <c r="H84" s="435"/>
      <c r="I84" s="435"/>
      <c r="J84" s="434"/>
      <c r="K84" s="434"/>
    </row>
    <row r="86" spans="2:11" ht="15">
      <c r="B86" s="442"/>
      <c r="C86" s="443"/>
      <c r="D86" s="443"/>
      <c r="E86" s="443"/>
      <c r="F86" s="443"/>
      <c r="G86" s="443"/>
      <c r="H86" s="443"/>
      <c r="I86" s="443"/>
      <c r="J86" s="444"/>
      <c r="K86" s="441"/>
    </row>
    <row r="87" spans="2:11" ht="14.25">
      <c r="B87" s="432"/>
      <c r="J87" s="382"/>
      <c r="K87" s="382"/>
    </row>
    <row r="88" spans="2:11" ht="14.25">
      <c r="B88" s="432"/>
      <c r="J88" s="382"/>
      <c r="K88" s="382"/>
    </row>
    <row r="89" spans="2:11" ht="14.25">
      <c r="B89" s="432"/>
    </row>
    <row r="90" spans="2:11" ht="14.25">
      <c r="B90" s="432"/>
    </row>
    <row r="91" spans="2:11" ht="14.25">
      <c r="B91" s="432"/>
      <c r="C91" s="325"/>
      <c r="D91" s="325"/>
      <c r="E91" s="325"/>
      <c r="F91" s="325"/>
      <c r="G91" s="325"/>
      <c r="H91" s="325"/>
      <c r="I91" s="325"/>
      <c r="J91" s="95"/>
      <c r="K91" s="95"/>
    </row>
  </sheetData>
  <sheetProtection algorithmName="SHA-512" hashValue="mEPaMyv5dYywNaO4g5mUeSefc8sy625aGUuxFt/tW1Diy5HCe4k4KcUokXPQPQ3K+k4ArUiJDj6o9B/fb6Mp3A==" saltValue="A7f3EJNdGAQT9ygsBnMAeg==" spinCount="100000" sheet="1" objects="1" scenarios="1"/>
  <mergeCells count="3">
    <mergeCell ref="B40:J40"/>
    <mergeCell ref="B41:J41"/>
    <mergeCell ref="B42:J42"/>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A4A7B-D864-4B85-8A62-4D9ABDBB9CFE}">
  <sheetPr codeName="Sheet6">
    <tabColor rgb="FF25323A"/>
  </sheetPr>
  <dimension ref="A1:Z159"/>
  <sheetViews>
    <sheetView zoomScale="115" zoomScaleNormal="115" workbookViewId="0">
      <pane xSplit="2" ySplit="2" topLeftCell="C3" activePane="bottomRight" state="frozen"/>
      <selection activeCell="H21" sqref="H21"/>
      <selection pane="topRight" activeCell="H21" sqref="H21"/>
      <selection pane="bottomLeft" activeCell="H21" sqref="H21"/>
      <selection pane="bottomRight"/>
    </sheetView>
  </sheetViews>
  <sheetFormatPr defaultColWidth="8.85546875" defaultRowHeight="12.75"/>
  <cols>
    <col min="1" max="1" width="2.42578125" style="89" customWidth="1"/>
    <col min="2" max="2" width="47" style="89" bestFit="1" customWidth="1"/>
    <col min="3" max="3" width="14.140625" style="382" customWidth="1"/>
    <col min="4" max="4" width="13.7109375" style="382" customWidth="1"/>
    <col min="5" max="5" width="10.42578125" style="382" customWidth="1"/>
    <col min="6" max="6" width="12.140625" style="382" customWidth="1"/>
    <col min="7" max="7" width="13.85546875" style="382" customWidth="1"/>
    <col min="8" max="8" width="15.42578125" style="382" customWidth="1"/>
    <col min="9" max="9" width="15.42578125" style="89" customWidth="1"/>
    <col min="10" max="10" width="8.85546875" style="89"/>
    <col min="11" max="11" width="22.140625" style="89" customWidth="1"/>
    <col min="12" max="12" width="12.140625" style="89" bestFit="1" customWidth="1"/>
    <col min="13" max="18" width="11" style="89" bestFit="1" customWidth="1"/>
    <col min="19" max="22" width="8.85546875" style="89"/>
    <col min="23" max="16384" width="8.85546875" style="149"/>
  </cols>
  <sheetData>
    <row r="1" spans="2:26" s="72" customFormat="1">
      <c r="C1" s="306"/>
      <c r="D1" s="306"/>
      <c r="E1" s="306"/>
      <c r="F1" s="306"/>
      <c r="G1" s="306"/>
      <c r="H1" s="306"/>
    </row>
    <row r="2" spans="2:26" s="72" customFormat="1">
      <c r="B2" s="156" t="s">
        <v>182</v>
      </c>
      <c r="C2" s="145"/>
      <c r="D2" s="145"/>
      <c r="E2" s="145"/>
      <c r="F2" s="145"/>
      <c r="G2" s="145"/>
      <c r="H2" s="145"/>
    </row>
    <row r="3" spans="2:26" s="79" customFormat="1">
      <c r="B3" s="76"/>
      <c r="C3" s="77"/>
      <c r="D3" s="77"/>
      <c r="E3" s="77"/>
      <c r="F3" s="77"/>
      <c r="G3" s="77"/>
      <c r="H3" s="77"/>
      <c r="I3" s="151"/>
      <c r="J3" s="151"/>
      <c r="K3" s="307"/>
    </row>
    <row r="4" spans="2:26" s="79" customFormat="1" ht="14.25">
      <c r="B4" s="308" t="s">
        <v>271</v>
      </c>
      <c r="C4" s="309" t="s">
        <v>184</v>
      </c>
      <c r="D4" s="309" t="s">
        <v>185</v>
      </c>
      <c r="E4" s="309" t="s">
        <v>186</v>
      </c>
      <c r="F4" s="309" t="s">
        <v>187</v>
      </c>
      <c r="G4" s="309" t="s">
        <v>188</v>
      </c>
      <c r="H4" s="309" t="s">
        <v>221</v>
      </c>
      <c r="I4" s="310"/>
      <c r="J4" s="89"/>
      <c r="K4" s="307"/>
    </row>
    <row r="5" spans="2:26">
      <c r="B5" s="101" t="s">
        <v>272</v>
      </c>
      <c r="C5" s="137">
        <v>2118</v>
      </c>
      <c r="D5" s="137">
        <v>485</v>
      </c>
      <c r="E5" s="137">
        <v>359</v>
      </c>
      <c r="F5" s="137">
        <v>90</v>
      </c>
      <c r="G5" s="137">
        <v>71</v>
      </c>
      <c r="H5" s="70">
        <f>SUM(C5:G5)</f>
        <v>3123</v>
      </c>
    </row>
    <row r="6" spans="2:26">
      <c r="B6" s="101" t="s">
        <v>273</v>
      </c>
      <c r="C6" s="137">
        <v>284</v>
      </c>
      <c r="D6" s="137">
        <v>71</v>
      </c>
      <c r="E6" s="137">
        <v>67</v>
      </c>
      <c r="F6" s="137">
        <v>63</v>
      </c>
      <c r="G6" s="137">
        <v>24</v>
      </c>
      <c r="H6" s="70">
        <f>SUM(C6:G6)</f>
        <v>509</v>
      </c>
    </row>
    <row r="7" spans="2:26">
      <c r="B7" s="101" t="s">
        <v>221</v>
      </c>
      <c r="C7" s="311">
        <f>SUM(C5:C6)</f>
        <v>2402</v>
      </c>
      <c r="D7" s="82">
        <f t="shared" ref="D7:F7" si="0">SUM(D5:D6)</f>
        <v>556</v>
      </c>
      <c r="E7" s="82">
        <f t="shared" si="0"/>
        <v>426</v>
      </c>
      <c r="F7" s="82">
        <f t="shared" si="0"/>
        <v>153</v>
      </c>
      <c r="G7" s="311">
        <f>SUM(G5:G6)</f>
        <v>95</v>
      </c>
      <c r="H7" s="67">
        <f>SUM(H5:H6)</f>
        <v>3632</v>
      </c>
      <c r="I7" s="174"/>
      <c r="J7" s="174"/>
    </row>
    <row r="8" spans="2:26">
      <c r="B8" s="312"/>
      <c r="C8" s="103"/>
      <c r="D8" s="103"/>
      <c r="E8" s="103"/>
      <c r="F8" s="103"/>
      <c r="G8" s="103"/>
      <c r="H8" s="103"/>
    </row>
    <row r="9" spans="2:26" ht="14.25">
      <c r="B9" s="313" t="s">
        <v>274</v>
      </c>
      <c r="C9" s="309" t="s">
        <v>184</v>
      </c>
      <c r="D9" s="309" t="s">
        <v>185</v>
      </c>
      <c r="E9" s="309" t="s">
        <v>186</v>
      </c>
      <c r="F9" s="309" t="s">
        <v>187</v>
      </c>
      <c r="G9" s="309" t="s">
        <v>188</v>
      </c>
      <c r="H9" s="309" t="s">
        <v>221</v>
      </c>
      <c r="L9" s="103"/>
      <c r="W9" s="89"/>
      <c r="X9" s="89"/>
      <c r="Y9" s="89"/>
      <c r="Z9" s="89"/>
    </row>
    <row r="10" spans="2:26">
      <c r="B10" s="82" t="s">
        <v>275</v>
      </c>
      <c r="C10" s="314">
        <f t="shared" ref="C10:H10" si="1">C7</f>
        <v>2402</v>
      </c>
      <c r="D10" s="314">
        <f t="shared" si="1"/>
        <v>556</v>
      </c>
      <c r="E10" s="314">
        <f t="shared" si="1"/>
        <v>426</v>
      </c>
      <c r="F10" s="314">
        <f>F7</f>
        <v>153</v>
      </c>
      <c r="G10" s="314">
        <f t="shared" si="1"/>
        <v>95</v>
      </c>
      <c r="H10" s="314">
        <f t="shared" si="1"/>
        <v>3632</v>
      </c>
      <c r="I10" s="151"/>
      <c r="L10" s="103"/>
      <c r="W10" s="89"/>
      <c r="X10" s="89"/>
      <c r="Y10" s="89"/>
      <c r="Z10" s="89"/>
    </row>
    <row r="11" spans="2:26" ht="14.25">
      <c r="B11" s="82" t="s">
        <v>276</v>
      </c>
      <c r="C11" s="67">
        <v>1197</v>
      </c>
      <c r="D11" s="67">
        <v>212</v>
      </c>
      <c r="E11" s="67">
        <v>209</v>
      </c>
      <c r="F11" s="67">
        <v>61</v>
      </c>
      <c r="G11" s="315">
        <v>4</v>
      </c>
      <c r="H11" s="315">
        <f>SUM(C11:G11)</f>
        <v>1683</v>
      </c>
      <c r="I11" s="316"/>
      <c r="L11" s="317"/>
      <c r="M11" s="317"/>
      <c r="W11" s="89"/>
      <c r="X11" s="89"/>
      <c r="Y11" s="89"/>
      <c r="Z11" s="89"/>
    </row>
    <row r="12" spans="2:26">
      <c r="B12" s="96" t="s">
        <v>277</v>
      </c>
      <c r="C12" s="318">
        <f t="shared" ref="C12:H12" si="2">C11/C13</f>
        <v>0.33259238677410391</v>
      </c>
      <c r="D12" s="318">
        <f>D11/D13</f>
        <v>0.27604166666666669</v>
      </c>
      <c r="E12" s="318">
        <f t="shared" si="2"/>
        <v>0.32913385826771652</v>
      </c>
      <c r="F12" s="318">
        <f t="shared" si="2"/>
        <v>0.28504672897196259</v>
      </c>
      <c r="G12" s="319">
        <f t="shared" si="2"/>
        <v>4.0404040404040407E-2</v>
      </c>
      <c r="H12" s="319">
        <f t="shared" si="2"/>
        <v>0.31665098777046097</v>
      </c>
      <c r="I12" s="151"/>
      <c r="L12" s="317"/>
      <c r="M12" s="317"/>
      <c r="W12" s="89"/>
      <c r="X12" s="89"/>
      <c r="Y12" s="89"/>
      <c r="Z12" s="89"/>
    </row>
    <row r="13" spans="2:26" ht="15">
      <c r="B13" s="101" t="s">
        <v>278</v>
      </c>
      <c r="C13" s="67">
        <f>C7+C11</f>
        <v>3599</v>
      </c>
      <c r="D13" s="67">
        <f t="shared" ref="D13:H13" si="3">D7+D11</f>
        <v>768</v>
      </c>
      <c r="E13" s="67">
        <f t="shared" si="3"/>
        <v>635</v>
      </c>
      <c r="F13" s="67">
        <f t="shared" si="3"/>
        <v>214</v>
      </c>
      <c r="G13" s="315">
        <f t="shared" si="3"/>
        <v>99</v>
      </c>
      <c r="H13" s="315">
        <f t="shared" si="3"/>
        <v>5315</v>
      </c>
      <c r="I13" s="151"/>
      <c r="L13" s="320"/>
      <c r="M13" s="320"/>
      <c r="N13" s="320"/>
      <c r="O13" s="320"/>
      <c r="P13" s="320"/>
      <c r="Q13" s="320"/>
      <c r="R13" s="320"/>
      <c r="S13" s="320"/>
      <c r="T13" s="320"/>
      <c r="U13" s="320"/>
      <c r="V13" s="320"/>
      <c r="W13" s="320"/>
      <c r="X13" s="320"/>
      <c r="Y13" s="320"/>
      <c r="Z13" s="320"/>
    </row>
    <row r="14" spans="2:26" ht="15">
      <c r="B14" s="321" t="s">
        <v>279</v>
      </c>
      <c r="C14" s="321"/>
      <c r="D14" s="321"/>
      <c r="E14" s="321"/>
      <c r="F14" s="321"/>
      <c r="G14" s="321"/>
      <c r="H14" s="321"/>
      <c r="L14" s="322"/>
      <c r="M14" s="322"/>
      <c r="N14" s="322"/>
      <c r="O14" s="322"/>
      <c r="P14" s="322"/>
      <c r="Q14" s="322"/>
      <c r="R14" s="322"/>
      <c r="S14" s="322"/>
      <c r="T14" s="322"/>
      <c r="U14" s="322"/>
      <c r="V14" s="322"/>
      <c r="W14" s="322"/>
      <c r="X14" s="322"/>
      <c r="Y14" s="322"/>
      <c r="Z14" s="322"/>
    </row>
    <row r="15" spans="2:26" ht="12" customHeight="1">
      <c r="B15" s="323" t="s">
        <v>280</v>
      </c>
      <c r="C15" s="323"/>
      <c r="D15" s="323"/>
      <c r="E15" s="323"/>
      <c r="F15" s="323"/>
      <c r="G15" s="323"/>
      <c r="H15" s="323"/>
      <c r="L15" s="322"/>
      <c r="M15" s="322"/>
      <c r="N15" s="322"/>
      <c r="O15" s="322"/>
      <c r="P15" s="322"/>
      <c r="Q15" s="322"/>
      <c r="R15" s="322"/>
      <c r="S15" s="322"/>
      <c r="T15" s="322"/>
      <c r="U15" s="322"/>
      <c r="V15" s="322"/>
      <c r="W15" s="322"/>
      <c r="X15" s="322"/>
      <c r="Y15" s="322"/>
      <c r="Z15" s="322"/>
    </row>
    <row r="16" spans="2:26" ht="15">
      <c r="B16" s="324"/>
      <c r="C16" s="325"/>
      <c r="D16" s="325"/>
      <c r="E16" s="325"/>
      <c r="F16" s="325"/>
      <c r="G16" s="325"/>
      <c r="H16" s="325"/>
      <c r="L16" s="322"/>
      <c r="M16" s="322"/>
      <c r="N16" s="322"/>
      <c r="O16" s="322"/>
      <c r="P16" s="322"/>
      <c r="Q16" s="322"/>
      <c r="R16" s="322"/>
      <c r="S16" s="322"/>
      <c r="T16" s="322"/>
      <c r="U16" s="322"/>
      <c r="V16" s="322"/>
      <c r="W16" s="322"/>
      <c r="X16" s="322"/>
      <c r="Y16" s="322"/>
      <c r="Z16" s="322"/>
    </row>
    <row r="17" spans="2:26" ht="15">
      <c r="B17" s="326" t="s">
        <v>281</v>
      </c>
      <c r="C17" s="309" t="s">
        <v>184</v>
      </c>
      <c r="D17" s="309" t="s">
        <v>185</v>
      </c>
      <c r="E17" s="309" t="s">
        <v>186</v>
      </c>
      <c r="F17" s="309" t="s">
        <v>187</v>
      </c>
      <c r="G17" s="327" t="s">
        <v>282</v>
      </c>
      <c r="H17" s="328" t="s">
        <v>221</v>
      </c>
      <c r="I17" s="329"/>
      <c r="J17" s="151"/>
      <c r="L17" s="322"/>
      <c r="M17" s="322"/>
      <c r="N17" s="322"/>
      <c r="O17" s="322"/>
      <c r="P17" s="322"/>
      <c r="Q17" s="322"/>
      <c r="R17" s="322"/>
      <c r="S17" s="322"/>
      <c r="T17" s="322"/>
      <c r="U17" s="322"/>
      <c r="V17" s="322"/>
      <c r="W17" s="322"/>
      <c r="X17" s="322"/>
      <c r="Y17" s="322"/>
      <c r="Z17" s="322"/>
    </row>
    <row r="18" spans="2:26" ht="15">
      <c r="B18" s="330" t="s">
        <v>211</v>
      </c>
      <c r="C18" s="331" t="s">
        <v>230</v>
      </c>
      <c r="D18" s="331" t="s">
        <v>218</v>
      </c>
      <c r="E18" s="331" t="s">
        <v>218</v>
      </c>
      <c r="F18" s="331" t="s">
        <v>218</v>
      </c>
      <c r="G18" s="332" t="s">
        <v>283</v>
      </c>
      <c r="H18" s="333"/>
      <c r="I18" s="329"/>
      <c r="J18" s="151"/>
      <c r="L18" s="322"/>
      <c r="M18" s="322"/>
      <c r="N18" s="322"/>
      <c r="O18" s="322"/>
      <c r="P18" s="322"/>
      <c r="Q18" s="322"/>
      <c r="R18" s="322"/>
      <c r="S18" s="322"/>
      <c r="T18" s="322"/>
      <c r="U18" s="322"/>
      <c r="V18" s="322"/>
      <c r="W18" s="322"/>
      <c r="X18" s="322"/>
      <c r="Y18" s="322"/>
      <c r="Z18" s="322"/>
    </row>
    <row r="19" spans="2:26" ht="15">
      <c r="B19" s="101" t="s">
        <v>284</v>
      </c>
      <c r="C19" s="334">
        <v>2046</v>
      </c>
      <c r="D19" s="334">
        <v>551</v>
      </c>
      <c r="E19" s="334">
        <v>407</v>
      </c>
      <c r="F19" s="334">
        <v>145</v>
      </c>
      <c r="G19" s="334">
        <v>72</v>
      </c>
      <c r="H19" s="315">
        <f>SUM(C19:G19)</f>
        <v>3221</v>
      </c>
      <c r="I19" s="95"/>
      <c r="K19" s="174"/>
      <c r="L19" s="335"/>
      <c r="M19" s="335"/>
      <c r="N19" s="336"/>
      <c r="O19" s="322"/>
      <c r="P19" s="322"/>
      <c r="Q19" s="322"/>
      <c r="R19" s="322"/>
      <c r="S19" s="322"/>
      <c r="T19" s="322"/>
      <c r="U19" s="322"/>
      <c r="V19" s="322"/>
      <c r="W19" s="337"/>
      <c r="X19" s="337"/>
      <c r="Y19" s="337"/>
      <c r="Z19" s="337"/>
    </row>
    <row r="20" spans="2:26" ht="15">
      <c r="B20" s="101" t="s">
        <v>285</v>
      </c>
      <c r="C20" s="334">
        <v>356</v>
      </c>
      <c r="D20" s="334">
        <v>5</v>
      </c>
      <c r="E20" s="334">
        <v>19</v>
      </c>
      <c r="F20" s="334">
        <v>8</v>
      </c>
      <c r="G20" s="334">
        <v>23</v>
      </c>
      <c r="H20" s="315">
        <f>SUM(C20:G20)</f>
        <v>411</v>
      </c>
      <c r="L20" s="338"/>
      <c r="M20" s="338"/>
      <c r="N20" s="338"/>
      <c r="O20" s="322"/>
      <c r="P20" s="322"/>
      <c r="Q20" s="322"/>
      <c r="R20" s="322"/>
      <c r="S20" s="322"/>
      <c r="T20" s="322"/>
      <c r="U20" s="322"/>
      <c r="V20" s="322"/>
      <c r="W20" s="337"/>
      <c r="X20" s="337"/>
      <c r="Y20" s="337"/>
      <c r="Z20" s="337"/>
    </row>
    <row r="21" spans="2:26" ht="15">
      <c r="B21" s="101" t="s">
        <v>221</v>
      </c>
      <c r="C21" s="334">
        <f>SUM(C19:C20)</f>
        <v>2402</v>
      </c>
      <c r="D21" s="334">
        <f t="shared" ref="D21:G21" si="4">SUM(D19:D20)</f>
        <v>556</v>
      </c>
      <c r="E21" s="334">
        <f t="shared" si="4"/>
        <v>426</v>
      </c>
      <c r="F21" s="334">
        <f t="shared" si="4"/>
        <v>153</v>
      </c>
      <c r="G21" s="334">
        <f t="shared" si="4"/>
        <v>95</v>
      </c>
      <c r="H21" s="334">
        <f>SUM(H19:H20)</f>
        <v>3632</v>
      </c>
      <c r="L21" s="338"/>
      <c r="M21" s="338"/>
      <c r="N21" s="338"/>
      <c r="O21" s="322"/>
      <c r="P21" s="322"/>
      <c r="Q21" s="322"/>
      <c r="R21" s="322"/>
      <c r="S21" s="322"/>
      <c r="T21" s="322"/>
      <c r="U21" s="322"/>
      <c r="V21" s="322"/>
      <c r="W21" s="337"/>
      <c r="X21" s="337"/>
      <c r="Y21" s="337"/>
      <c r="Z21" s="337"/>
    </row>
    <row r="22" spans="2:26" ht="15">
      <c r="B22" s="324"/>
      <c r="C22" s="339"/>
      <c r="D22" s="339"/>
      <c r="E22" s="339"/>
      <c r="F22" s="339"/>
      <c r="G22" s="339"/>
      <c r="H22" s="339"/>
      <c r="L22" s="338"/>
      <c r="M22" s="338"/>
      <c r="N22" s="338"/>
      <c r="O22" s="322"/>
      <c r="P22" s="322"/>
      <c r="Q22" s="322"/>
      <c r="R22" s="322"/>
      <c r="S22" s="322"/>
      <c r="T22" s="322"/>
      <c r="U22" s="322"/>
      <c r="V22" s="322"/>
      <c r="W22" s="337"/>
      <c r="X22" s="337"/>
      <c r="Y22" s="337"/>
      <c r="Z22" s="337"/>
    </row>
    <row r="23" spans="2:26" ht="15">
      <c r="B23" s="326" t="s">
        <v>281</v>
      </c>
      <c r="C23" s="309" t="s">
        <v>184</v>
      </c>
      <c r="D23" s="309" t="s">
        <v>185</v>
      </c>
      <c r="E23" s="309" t="s">
        <v>186</v>
      </c>
      <c r="F23" s="309" t="s">
        <v>187</v>
      </c>
      <c r="G23" s="327" t="s">
        <v>282</v>
      </c>
      <c r="H23" s="328" t="s">
        <v>221</v>
      </c>
      <c r="L23" s="338"/>
      <c r="M23" s="338"/>
      <c r="N23" s="338"/>
      <c r="O23" s="322"/>
      <c r="P23" s="322"/>
      <c r="Q23" s="322"/>
      <c r="R23" s="322"/>
      <c r="S23" s="322"/>
      <c r="T23" s="322"/>
      <c r="U23" s="322"/>
      <c r="V23" s="322"/>
      <c r="W23" s="337"/>
      <c r="X23" s="337"/>
      <c r="Y23" s="337"/>
      <c r="Z23" s="337"/>
    </row>
    <row r="24" spans="2:26" ht="15">
      <c r="B24" s="330" t="s">
        <v>211</v>
      </c>
      <c r="C24" s="331" t="s">
        <v>230</v>
      </c>
      <c r="D24" s="331" t="s">
        <v>218</v>
      </c>
      <c r="E24" s="331" t="s">
        <v>218</v>
      </c>
      <c r="F24" s="331" t="s">
        <v>218</v>
      </c>
      <c r="G24" s="332" t="s">
        <v>283</v>
      </c>
      <c r="H24" s="333"/>
      <c r="L24" s="338"/>
      <c r="M24" s="338"/>
      <c r="N24" s="338"/>
      <c r="O24" s="322"/>
      <c r="P24" s="322"/>
      <c r="Q24" s="322"/>
      <c r="R24" s="322"/>
      <c r="S24" s="322"/>
      <c r="T24" s="322"/>
      <c r="U24" s="322"/>
      <c r="V24" s="322"/>
      <c r="W24" s="337"/>
      <c r="X24" s="337"/>
      <c r="Y24" s="337"/>
      <c r="Z24" s="337"/>
    </row>
    <row r="25" spans="2:26" ht="15">
      <c r="B25" s="101" t="s">
        <v>286</v>
      </c>
      <c r="C25" s="334">
        <v>2402</v>
      </c>
      <c r="D25" s="334">
        <v>555</v>
      </c>
      <c r="E25" s="334">
        <v>424</v>
      </c>
      <c r="F25" s="334">
        <v>151</v>
      </c>
      <c r="G25" s="334">
        <v>95</v>
      </c>
      <c r="H25" s="315">
        <f>SUM(C25:G25)</f>
        <v>3627</v>
      </c>
      <c r="L25" s="338"/>
      <c r="M25" s="338"/>
      <c r="N25" s="338"/>
      <c r="O25" s="322"/>
      <c r="P25" s="322"/>
      <c r="Q25" s="322"/>
      <c r="R25" s="322"/>
      <c r="S25" s="322"/>
      <c r="T25" s="322"/>
      <c r="U25" s="322"/>
      <c r="V25" s="322"/>
      <c r="W25" s="337"/>
      <c r="X25" s="337"/>
      <c r="Y25" s="337"/>
      <c r="Z25" s="337"/>
    </row>
    <row r="26" spans="2:26" ht="15">
      <c r="B26" s="101" t="s">
        <v>287</v>
      </c>
      <c r="C26" s="334">
        <v>0</v>
      </c>
      <c r="D26" s="334">
        <v>1</v>
      </c>
      <c r="E26" s="334">
        <v>2</v>
      </c>
      <c r="F26" s="334">
        <v>2</v>
      </c>
      <c r="G26" s="334">
        <v>0</v>
      </c>
      <c r="H26" s="315">
        <f>SUM(C26:G26)</f>
        <v>5</v>
      </c>
      <c r="L26" s="338"/>
      <c r="M26" s="338"/>
      <c r="N26" s="338"/>
      <c r="O26" s="322"/>
      <c r="P26" s="322"/>
      <c r="Q26" s="322"/>
      <c r="R26" s="322"/>
      <c r="S26" s="322"/>
      <c r="T26" s="322"/>
      <c r="U26" s="322"/>
      <c r="V26" s="322"/>
      <c r="W26" s="337"/>
      <c r="X26" s="337"/>
      <c r="Y26" s="337"/>
      <c r="Z26" s="337"/>
    </row>
    <row r="27" spans="2:26" ht="15">
      <c r="B27" s="101" t="s">
        <v>288</v>
      </c>
      <c r="C27" s="334">
        <v>0</v>
      </c>
      <c r="D27" s="334">
        <v>0</v>
      </c>
      <c r="E27" s="334"/>
      <c r="F27" s="334">
        <v>0</v>
      </c>
      <c r="G27" s="334">
        <v>0</v>
      </c>
      <c r="H27" s="315">
        <f>SUM(C27:G27)</f>
        <v>0</v>
      </c>
      <c r="L27" s="338"/>
      <c r="M27" s="338"/>
      <c r="N27" s="338"/>
      <c r="O27" s="322"/>
      <c r="P27" s="322"/>
      <c r="Q27" s="322"/>
      <c r="R27" s="322"/>
      <c r="S27" s="322"/>
      <c r="T27" s="322"/>
      <c r="U27" s="322"/>
      <c r="V27" s="322"/>
      <c r="W27" s="337"/>
      <c r="X27" s="337"/>
      <c r="Y27" s="337"/>
      <c r="Z27" s="337"/>
    </row>
    <row r="28" spans="2:26" ht="15">
      <c r="B28" s="101" t="s">
        <v>221</v>
      </c>
      <c r="C28" s="340">
        <f t="shared" ref="C28:G28" si="5">SUM(C25:C27)</f>
        <v>2402</v>
      </c>
      <c r="D28" s="340">
        <f t="shared" si="5"/>
        <v>556</v>
      </c>
      <c r="E28" s="340">
        <f t="shared" si="5"/>
        <v>426</v>
      </c>
      <c r="F28" s="340">
        <f t="shared" si="5"/>
        <v>153</v>
      </c>
      <c r="G28" s="340">
        <f t="shared" si="5"/>
        <v>95</v>
      </c>
      <c r="H28" s="340">
        <f>SUM(H25:H27)</f>
        <v>3632</v>
      </c>
      <c r="I28" s="95"/>
      <c r="L28" s="338"/>
      <c r="M28" s="338"/>
      <c r="N28" s="338"/>
      <c r="O28" s="322"/>
      <c r="P28" s="322"/>
      <c r="Q28" s="322"/>
      <c r="R28" s="322"/>
      <c r="S28" s="322"/>
      <c r="T28" s="322"/>
      <c r="U28" s="322"/>
      <c r="V28" s="322"/>
      <c r="W28" s="337"/>
      <c r="X28" s="337"/>
      <c r="Y28" s="337"/>
      <c r="Z28" s="337"/>
    </row>
    <row r="29" spans="2:26">
      <c r="B29" s="341" t="s">
        <v>289</v>
      </c>
      <c r="C29" s="341"/>
      <c r="D29" s="341"/>
      <c r="E29" s="341"/>
      <c r="F29" s="341"/>
      <c r="G29" s="341"/>
      <c r="H29" s="341"/>
      <c r="I29" s="325"/>
    </row>
    <row r="30" spans="2:26" ht="15">
      <c r="B30" s="342" t="s">
        <v>290</v>
      </c>
      <c r="C30" s="342"/>
      <c r="D30" s="342"/>
      <c r="E30" s="342"/>
      <c r="F30" s="342"/>
      <c r="G30" s="342"/>
      <c r="H30" s="342"/>
      <c r="L30" s="343"/>
      <c r="M30" s="343"/>
      <c r="N30" s="343"/>
      <c r="O30" s="343"/>
      <c r="P30" s="343"/>
      <c r="Q30" s="343"/>
      <c r="R30" s="343"/>
      <c r="S30" s="343"/>
      <c r="T30" s="343"/>
      <c r="U30" s="343"/>
      <c r="V30" s="343"/>
      <c r="W30" s="343"/>
      <c r="X30" s="343"/>
    </row>
    <row r="31" spans="2:26" s="89" customFormat="1" ht="15">
      <c r="B31" s="344"/>
      <c r="C31" s="344"/>
      <c r="D31" s="344"/>
      <c r="E31" s="344"/>
      <c r="F31" s="344"/>
      <c r="G31" s="344"/>
      <c r="H31" s="344"/>
      <c r="L31" s="345"/>
      <c r="M31" s="345"/>
      <c r="N31" s="345"/>
      <c r="O31" s="345"/>
      <c r="P31" s="345"/>
      <c r="Q31" s="345"/>
      <c r="R31" s="345"/>
      <c r="S31" s="345"/>
      <c r="T31" s="345"/>
      <c r="U31" s="345"/>
      <c r="V31" s="345"/>
      <c r="W31" s="345"/>
      <c r="X31" s="345"/>
    </row>
    <row r="32" spans="2:26" s="89" customFormat="1" ht="15">
      <c r="B32" s="346"/>
      <c r="C32" s="309" t="s">
        <v>184</v>
      </c>
      <c r="D32" s="309" t="s">
        <v>185</v>
      </c>
      <c r="E32" s="309" t="s">
        <v>186</v>
      </c>
      <c r="J32" s="345"/>
      <c r="K32" s="345"/>
      <c r="L32" s="345"/>
      <c r="M32" s="345"/>
      <c r="N32" s="345"/>
      <c r="O32" s="345"/>
      <c r="P32" s="345"/>
      <c r="Q32" s="345"/>
      <c r="R32" s="345"/>
      <c r="S32" s="345"/>
      <c r="T32" s="345"/>
      <c r="U32" s="345"/>
      <c r="V32" s="345"/>
    </row>
    <row r="33" spans="2:26" s="89" customFormat="1" ht="29.25" customHeight="1">
      <c r="B33" s="289" t="s">
        <v>291</v>
      </c>
      <c r="C33" s="347">
        <v>0</v>
      </c>
      <c r="D33" s="347">
        <v>1</v>
      </c>
      <c r="E33" s="347">
        <v>0.64</v>
      </c>
      <c r="F33" s="348"/>
      <c r="J33" s="345"/>
      <c r="K33" s="345"/>
      <c r="L33" s="345"/>
      <c r="M33" s="345"/>
      <c r="N33" s="345"/>
      <c r="O33" s="345"/>
      <c r="P33" s="345"/>
      <c r="Q33" s="345"/>
      <c r="R33" s="345"/>
      <c r="S33" s="345"/>
      <c r="T33" s="345"/>
      <c r="U33" s="345"/>
      <c r="V33" s="345"/>
    </row>
    <row r="34" spans="2:26" s="89" customFormat="1" ht="15">
      <c r="B34" s="349" t="s">
        <v>292</v>
      </c>
      <c r="C34" s="349"/>
      <c r="D34" s="349"/>
      <c r="E34" s="349"/>
      <c r="F34" s="349"/>
      <c r="G34" s="349"/>
      <c r="H34" s="349"/>
      <c r="L34" s="345"/>
      <c r="M34" s="345"/>
      <c r="N34" s="345"/>
      <c r="O34" s="345"/>
      <c r="P34" s="345"/>
      <c r="Q34" s="345"/>
      <c r="R34" s="345"/>
      <c r="S34" s="345"/>
      <c r="T34" s="345"/>
      <c r="U34" s="345"/>
      <c r="V34" s="345"/>
      <c r="W34" s="345"/>
      <c r="X34" s="345"/>
    </row>
    <row r="35" spans="2:26" s="89" customFormat="1" ht="15">
      <c r="B35" s="350"/>
      <c r="C35" s="350"/>
      <c r="D35" s="350"/>
      <c r="E35" s="350"/>
      <c r="F35" s="350"/>
      <c r="G35" s="350"/>
      <c r="H35" s="350"/>
      <c r="L35" s="345"/>
      <c r="M35" s="345"/>
      <c r="N35" s="345"/>
      <c r="O35" s="345"/>
      <c r="P35" s="345"/>
      <c r="Q35" s="345"/>
      <c r="R35" s="345"/>
      <c r="S35" s="345"/>
      <c r="T35" s="345"/>
      <c r="U35" s="345"/>
      <c r="V35" s="345"/>
      <c r="W35" s="345"/>
      <c r="X35" s="345"/>
    </row>
    <row r="36" spans="2:26" s="89" customFormat="1" ht="15">
      <c r="B36" s="351" t="s">
        <v>117</v>
      </c>
      <c r="C36" s="309" t="s">
        <v>184</v>
      </c>
      <c r="D36" s="309" t="s">
        <v>185</v>
      </c>
      <c r="E36" s="309" t="s">
        <v>186</v>
      </c>
      <c r="F36" s="309" t="s">
        <v>187</v>
      </c>
      <c r="G36" s="327" t="s">
        <v>504</v>
      </c>
      <c r="H36" s="325"/>
      <c r="L36" s="345"/>
      <c r="M36" s="345"/>
      <c r="N36" s="345"/>
      <c r="O36" s="345"/>
      <c r="P36" s="345"/>
      <c r="Q36" s="345"/>
      <c r="R36" s="345"/>
      <c r="S36" s="345"/>
      <c r="T36" s="345"/>
      <c r="U36" s="345"/>
      <c r="V36" s="345"/>
      <c r="W36" s="345"/>
      <c r="X36" s="345"/>
    </row>
    <row r="37" spans="2:26" s="89" customFormat="1" ht="27">
      <c r="B37" s="289" t="s">
        <v>293</v>
      </c>
      <c r="C37" s="352">
        <v>0.98</v>
      </c>
      <c r="D37" s="352">
        <v>0.64400000000000002</v>
      </c>
      <c r="E37" s="353" t="s">
        <v>191</v>
      </c>
      <c r="F37" s="354" t="s">
        <v>191</v>
      </c>
      <c r="G37" s="353" t="s">
        <v>191</v>
      </c>
      <c r="H37" s="325"/>
      <c r="L37" s="345"/>
      <c r="M37" s="345"/>
      <c r="N37" s="345"/>
      <c r="O37" s="345"/>
      <c r="P37" s="345"/>
      <c r="Q37" s="345"/>
      <c r="R37" s="345"/>
      <c r="S37" s="345"/>
      <c r="T37" s="345"/>
      <c r="U37" s="345"/>
      <c r="V37" s="345"/>
      <c r="W37" s="345"/>
      <c r="X37" s="345"/>
    </row>
    <row r="38" spans="2:26" s="89" customFormat="1" ht="27">
      <c r="B38" s="289" t="s">
        <v>294</v>
      </c>
      <c r="C38" s="165" t="s">
        <v>295</v>
      </c>
      <c r="D38" s="67" t="s">
        <v>296</v>
      </c>
      <c r="E38" s="67" t="s">
        <v>296</v>
      </c>
      <c r="F38" s="354" t="s">
        <v>191</v>
      </c>
      <c r="G38" s="353" t="s">
        <v>191</v>
      </c>
      <c r="H38" s="325"/>
      <c r="L38" s="345"/>
      <c r="M38" s="345"/>
      <c r="N38" s="345"/>
      <c r="O38" s="345"/>
      <c r="P38" s="345"/>
      <c r="Q38" s="345"/>
      <c r="R38" s="345"/>
      <c r="S38" s="345"/>
      <c r="T38" s="345"/>
      <c r="U38" s="345"/>
      <c r="V38" s="345"/>
      <c r="W38" s="345"/>
      <c r="X38" s="345"/>
    </row>
    <row r="39" spans="2:26" s="89" customFormat="1" ht="15">
      <c r="B39" s="289" t="s">
        <v>297</v>
      </c>
      <c r="C39" s="165" t="s">
        <v>298</v>
      </c>
      <c r="D39" s="165" t="s">
        <v>200</v>
      </c>
      <c r="E39" s="67" t="s">
        <v>298</v>
      </c>
      <c r="F39" s="354" t="s">
        <v>191</v>
      </c>
      <c r="G39" s="353" t="s">
        <v>191</v>
      </c>
      <c r="H39" s="325"/>
      <c r="L39" s="345"/>
      <c r="M39" s="345"/>
      <c r="N39" s="345"/>
      <c r="O39" s="345"/>
      <c r="P39" s="345"/>
      <c r="Q39" s="345"/>
      <c r="R39" s="345"/>
      <c r="S39" s="345"/>
      <c r="T39" s="345"/>
      <c r="U39" s="345"/>
      <c r="V39" s="345"/>
      <c r="W39" s="345"/>
      <c r="X39" s="345"/>
    </row>
    <row r="40" spans="2:26" s="89" customFormat="1" ht="15">
      <c r="B40" s="289" t="s">
        <v>299</v>
      </c>
      <c r="C40" s="165">
        <v>0</v>
      </c>
      <c r="D40" s="165">
        <v>0</v>
      </c>
      <c r="E40" s="165">
        <v>0</v>
      </c>
      <c r="F40" s="355">
        <v>0</v>
      </c>
      <c r="G40" s="356">
        <v>0</v>
      </c>
      <c r="H40" s="325"/>
      <c r="L40" s="345"/>
      <c r="M40" s="345"/>
      <c r="N40" s="345"/>
      <c r="O40" s="345"/>
      <c r="P40" s="345"/>
      <c r="Q40" s="345"/>
      <c r="R40" s="345"/>
      <c r="S40" s="345"/>
      <c r="T40" s="345"/>
      <c r="U40" s="345"/>
      <c r="V40" s="345"/>
      <c r="W40" s="345"/>
      <c r="X40" s="345"/>
    </row>
    <row r="41" spans="2:26" s="89" customFormat="1" ht="15">
      <c r="B41" s="357" t="s">
        <v>300</v>
      </c>
      <c r="C41" s="357"/>
      <c r="D41" s="357"/>
      <c r="E41" s="357"/>
      <c r="F41" s="357"/>
      <c r="G41" s="357"/>
      <c r="H41" s="325"/>
      <c r="L41" s="345"/>
      <c r="M41" s="345"/>
      <c r="N41" s="345"/>
      <c r="O41" s="345"/>
      <c r="P41" s="345"/>
      <c r="Q41" s="345"/>
      <c r="R41" s="345"/>
      <c r="S41" s="345"/>
      <c r="T41" s="345"/>
      <c r="U41" s="345"/>
      <c r="V41" s="345"/>
      <c r="W41" s="345"/>
      <c r="X41" s="345"/>
    </row>
    <row r="42" spans="2:26" s="89" customFormat="1" ht="15">
      <c r="B42" s="358" t="s">
        <v>301</v>
      </c>
      <c r="C42" s="358"/>
      <c r="D42" s="358"/>
      <c r="E42" s="358"/>
      <c r="F42" s="358"/>
      <c r="G42" s="358"/>
      <c r="H42" s="325"/>
      <c r="L42" s="345"/>
      <c r="M42" s="345"/>
      <c r="N42" s="345"/>
      <c r="O42" s="345"/>
      <c r="P42" s="345"/>
      <c r="Q42" s="345"/>
      <c r="R42" s="345"/>
      <c r="S42" s="345"/>
      <c r="T42" s="345"/>
      <c r="U42" s="345"/>
      <c r="V42" s="345"/>
      <c r="W42" s="345"/>
      <c r="X42" s="345"/>
    </row>
    <row r="43" spans="2:26" s="89" customFormat="1" ht="15">
      <c r="B43" s="359" t="s">
        <v>530</v>
      </c>
      <c r="C43" s="359"/>
      <c r="D43" s="359"/>
      <c r="E43" s="359"/>
      <c r="F43" s="359"/>
      <c r="G43" s="359"/>
      <c r="H43" s="360"/>
      <c r="L43" s="345"/>
      <c r="M43" s="345"/>
      <c r="N43" s="345"/>
      <c r="O43" s="345"/>
      <c r="P43" s="345"/>
      <c r="Q43" s="345"/>
      <c r="R43" s="345"/>
      <c r="S43" s="345"/>
      <c r="T43" s="345"/>
      <c r="U43" s="345"/>
      <c r="V43" s="345"/>
      <c r="W43" s="345"/>
      <c r="X43" s="345"/>
    </row>
    <row r="44" spans="2:26" s="89" customFormat="1" ht="12" customHeight="1">
      <c r="B44" s="350"/>
      <c r="C44" s="350"/>
      <c r="D44" s="350"/>
      <c r="E44" s="350"/>
      <c r="F44" s="350"/>
      <c r="G44" s="350"/>
      <c r="H44" s="350"/>
      <c r="L44" s="345"/>
      <c r="M44" s="345"/>
      <c r="N44" s="345"/>
      <c r="O44" s="345"/>
      <c r="P44" s="345"/>
      <c r="Q44" s="345"/>
      <c r="R44" s="345"/>
      <c r="S44" s="345"/>
      <c r="T44" s="345"/>
      <c r="U44" s="345"/>
      <c r="V44" s="345"/>
      <c r="W44" s="345"/>
      <c r="X44" s="345"/>
    </row>
    <row r="45" spans="2:26" s="89" customFormat="1" ht="16.5" customHeight="1">
      <c r="B45" s="361" t="s">
        <v>302</v>
      </c>
      <c r="C45" s="362"/>
      <c r="D45" s="362"/>
      <c r="E45" s="362"/>
      <c r="F45" s="362"/>
      <c r="G45" s="362"/>
      <c r="H45" s="325"/>
      <c r="I45" s="151"/>
      <c r="W45" s="149"/>
      <c r="X45" s="149"/>
      <c r="Y45" s="149"/>
      <c r="Z45" s="149"/>
    </row>
    <row r="46" spans="2:26" s="89" customFormat="1">
      <c r="B46" s="363" t="s">
        <v>303</v>
      </c>
      <c r="C46" s="364" t="s">
        <v>197</v>
      </c>
      <c r="D46" s="362"/>
      <c r="E46" s="362"/>
      <c r="F46" s="362"/>
      <c r="G46" s="362"/>
      <c r="H46" s="278"/>
      <c r="I46" s="365"/>
      <c r="L46" s="95"/>
      <c r="M46" s="95"/>
      <c r="P46" s="366"/>
      <c r="Q46" s="366"/>
      <c r="W46" s="149"/>
      <c r="X46" s="149"/>
      <c r="Y46" s="149"/>
      <c r="Z46" s="149"/>
    </row>
    <row r="47" spans="2:26" s="89" customFormat="1">
      <c r="B47" s="101" t="s">
        <v>272</v>
      </c>
      <c r="C47" s="347">
        <v>0.5</v>
      </c>
      <c r="D47" s="367"/>
      <c r="E47" s="238"/>
      <c r="F47" s="367"/>
      <c r="G47" s="238"/>
      <c r="H47" s="325"/>
      <c r="I47" s="365"/>
      <c r="J47" s="339"/>
      <c r="L47" s="95"/>
      <c r="M47" s="95"/>
      <c r="P47" s="366"/>
      <c r="Q47" s="366"/>
      <c r="W47" s="149"/>
      <c r="X47" s="149"/>
      <c r="Y47" s="149"/>
      <c r="Z47" s="149"/>
    </row>
    <row r="48" spans="2:26" s="89" customFormat="1">
      <c r="B48" s="101" t="s">
        <v>273</v>
      </c>
      <c r="C48" s="347">
        <v>0.5</v>
      </c>
      <c r="D48" s="367"/>
      <c r="E48" s="238"/>
      <c r="F48" s="367"/>
      <c r="G48" s="238"/>
      <c r="H48" s="325"/>
      <c r="L48" s="95"/>
      <c r="M48" s="95"/>
      <c r="N48" s="95"/>
      <c r="O48" s="95"/>
      <c r="P48" s="95"/>
      <c r="Q48" s="95"/>
      <c r="R48" s="95"/>
      <c r="W48" s="149"/>
      <c r="X48" s="149"/>
      <c r="Y48" s="149"/>
      <c r="Z48" s="149"/>
    </row>
    <row r="49" spans="2:26" s="89" customFormat="1">
      <c r="B49" s="368"/>
      <c r="C49" s="367"/>
      <c r="D49" s="367"/>
      <c r="E49" s="238"/>
      <c r="F49" s="367"/>
      <c r="G49" s="238"/>
      <c r="H49" s="325"/>
      <c r="K49" s="95"/>
      <c r="W49" s="149"/>
      <c r="X49" s="149"/>
      <c r="Y49" s="149"/>
      <c r="Z49" s="149"/>
    </row>
    <row r="50" spans="2:26" s="89" customFormat="1">
      <c r="B50" s="369" t="s">
        <v>304</v>
      </c>
      <c r="C50" s="309" t="s">
        <v>184</v>
      </c>
      <c r="D50" s="309" t="s">
        <v>185</v>
      </c>
      <c r="E50" s="309" t="s">
        <v>186</v>
      </c>
      <c r="F50" s="309" t="s">
        <v>187</v>
      </c>
      <c r="G50" s="309" t="s">
        <v>188</v>
      </c>
      <c r="H50" s="309" t="s">
        <v>221</v>
      </c>
      <c r="I50" s="365"/>
      <c r="W50" s="149"/>
      <c r="X50" s="149"/>
      <c r="Y50" s="149"/>
      <c r="Z50" s="149"/>
    </row>
    <row r="51" spans="2:26" s="89" customFormat="1">
      <c r="B51" s="101" t="s">
        <v>272</v>
      </c>
      <c r="C51" s="370">
        <f>C5/C7</f>
        <v>0.88176519567027478</v>
      </c>
      <c r="D51" s="370">
        <f t="shared" ref="D51:G51" si="6">D5/D7</f>
        <v>0.87230215827338131</v>
      </c>
      <c r="E51" s="370">
        <f t="shared" si="6"/>
        <v>0.84272300469483563</v>
      </c>
      <c r="F51" s="370">
        <f t="shared" si="6"/>
        <v>0.58823529411764708</v>
      </c>
      <c r="G51" s="370">
        <f t="shared" si="6"/>
        <v>0.74736842105263157</v>
      </c>
      <c r="H51" s="370">
        <f>H5/H7</f>
        <v>0.85985682819383258</v>
      </c>
      <c r="I51" s="151"/>
      <c r="J51" s="151"/>
      <c r="W51" s="149"/>
      <c r="X51" s="149"/>
      <c r="Y51" s="149"/>
      <c r="Z51" s="149"/>
    </row>
    <row r="52" spans="2:26" s="89" customFormat="1">
      <c r="B52" s="101" t="s">
        <v>273</v>
      </c>
      <c r="C52" s="370">
        <f t="shared" ref="C52:H52" si="7">C6/C7</f>
        <v>0.11823480432972523</v>
      </c>
      <c r="D52" s="370">
        <f t="shared" si="7"/>
        <v>0.12769784172661872</v>
      </c>
      <c r="E52" s="370">
        <f t="shared" si="7"/>
        <v>0.15727699530516431</v>
      </c>
      <c r="F52" s="370">
        <f t="shared" si="7"/>
        <v>0.41176470588235292</v>
      </c>
      <c r="G52" s="370">
        <f t="shared" si="7"/>
        <v>0.25263157894736843</v>
      </c>
      <c r="H52" s="370">
        <f t="shared" si="7"/>
        <v>0.14014317180616739</v>
      </c>
      <c r="W52" s="149"/>
      <c r="X52" s="149"/>
      <c r="Y52" s="149"/>
      <c r="Z52" s="149"/>
    </row>
    <row r="53" spans="2:26" s="89" customFormat="1">
      <c r="B53" s="101" t="s">
        <v>305</v>
      </c>
      <c r="C53" s="370">
        <v>0.03</v>
      </c>
      <c r="D53" s="370">
        <v>0.16</v>
      </c>
      <c r="E53" s="370">
        <v>0.14000000000000001</v>
      </c>
      <c r="F53" s="370">
        <v>0.03</v>
      </c>
      <c r="G53" s="370">
        <v>0.09</v>
      </c>
      <c r="H53" s="370">
        <v>7.0000000000000007E-2</v>
      </c>
      <c r="W53" s="149"/>
      <c r="X53" s="149"/>
      <c r="Y53" s="149"/>
      <c r="Z53" s="149"/>
    </row>
    <row r="54" spans="2:26" s="89" customFormat="1">
      <c r="B54" s="101" t="s">
        <v>306</v>
      </c>
      <c r="C54" s="370">
        <v>0.62</v>
      </c>
      <c r="D54" s="370">
        <v>0.46</v>
      </c>
      <c r="E54" s="370">
        <v>0.47</v>
      </c>
      <c r="F54" s="370">
        <v>0.36</v>
      </c>
      <c r="G54" s="370">
        <v>0.44</v>
      </c>
      <c r="H54" s="370">
        <v>0.56000000000000005</v>
      </c>
      <c r="W54" s="149"/>
      <c r="X54" s="149"/>
      <c r="Y54" s="149"/>
      <c r="Z54" s="149"/>
    </row>
    <row r="55" spans="2:26" s="89" customFormat="1">
      <c r="B55" s="101" t="s">
        <v>307</v>
      </c>
      <c r="C55" s="370">
        <v>0.34</v>
      </c>
      <c r="D55" s="370">
        <v>0.28999999999999998</v>
      </c>
      <c r="E55" s="370">
        <v>0.31</v>
      </c>
      <c r="F55" s="370">
        <v>0.49</v>
      </c>
      <c r="G55" s="370">
        <v>0.35</v>
      </c>
      <c r="H55" s="370">
        <v>0.33</v>
      </c>
      <c r="W55" s="149"/>
      <c r="X55" s="149"/>
      <c r="Y55" s="149"/>
      <c r="Z55" s="149"/>
    </row>
    <row r="56" spans="2:26" s="89" customFormat="1">
      <c r="B56" s="101" t="s">
        <v>308</v>
      </c>
      <c r="C56" s="370">
        <v>0.01</v>
      </c>
      <c r="D56" s="370">
        <v>0.09</v>
      </c>
      <c r="E56" s="370">
        <v>0.08</v>
      </c>
      <c r="F56" s="370">
        <v>0.12</v>
      </c>
      <c r="G56" s="370">
        <v>0.12</v>
      </c>
      <c r="H56" s="370">
        <v>0.04</v>
      </c>
      <c r="W56" s="149"/>
      <c r="X56" s="149"/>
      <c r="Y56" s="149"/>
      <c r="Z56" s="149"/>
    </row>
    <row r="57" spans="2:26" s="89" customFormat="1">
      <c r="B57" s="371" t="s">
        <v>309</v>
      </c>
      <c r="C57" s="371"/>
      <c r="D57" s="371"/>
      <c r="E57" s="371"/>
      <c r="F57" s="371"/>
      <c r="G57" s="371"/>
      <c r="H57" s="371"/>
      <c r="W57" s="149"/>
      <c r="X57" s="149"/>
      <c r="Y57" s="149"/>
      <c r="Z57" s="149"/>
    </row>
    <row r="58" spans="2:26" s="89" customFormat="1">
      <c r="B58" s="286"/>
      <c r="C58" s="286"/>
      <c r="D58" s="286"/>
      <c r="E58" s="286"/>
      <c r="F58" s="286"/>
      <c r="G58" s="286"/>
      <c r="H58" s="286"/>
      <c r="W58" s="149"/>
      <c r="X58" s="149"/>
      <c r="Y58" s="149"/>
      <c r="Z58" s="149"/>
    </row>
    <row r="59" spans="2:26" s="89" customFormat="1" ht="14.25">
      <c r="B59" s="361" t="s">
        <v>310</v>
      </c>
      <c r="C59" s="325"/>
      <c r="D59" s="325"/>
      <c r="E59" s="325"/>
      <c r="F59" s="325"/>
      <c r="G59" s="325"/>
      <c r="H59" s="281"/>
      <c r="W59" s="149"/>
      <c r="X59" s="149"/>
      <c r="Y59" s="149"/>
      <c r="Z59" s="149"/>
    </row>
    <row r="60" spans="2:26" s="89" customFormat="1">
      <c r="B60" s="369" t="s">
        <v>311</v>
      </c>
      <c r="C60" s="309" t="s">
        <v>184</v>
      </c>
      <c r="D60" s="309" t="s">
        <v>185</v>
      </c>
      <c r="E60" s="309" t="s">
        <v>186</v>
      </c>
      <c r="F60" s="309" t="s">
        <v>187</v>
      </c>
      <c r="G60" s="309" t="s">
        <v>188</v>
      </c>
      <c r="H60" s="309" t="s">
        <v>221</v>
      </c>
      <c r="I60" s="329"/>
      <c r="J60" s="151"/>
      <c r="W60" s="149"/>
      <c r="X60" s="149"/>
      <c r="Y60" s="149"/>
      <c r="Z60" s="149"/>
    </row>
    <row r="61" spans="2:26" s="89" customFormat="1">
      <c r="B61" s="101" t="s">
        <v>272</v>
      </c>
      <c r="C61" s="315">
        <v>28</v>
      </c>
      <c r="D61" s="315">
        <v>65</v>
      </c>
      <c r="E61" s="315">
        <v>298</v>
      </c>
      <c r="F61" s="356">
        <v>9</v>
      </c>
      <c r="G61" s="356">
        <v>7</v>
      </c>
      <c r="H61" s="315">
        <f>SUM(C61:G61)</f>
        <v>407</v>
      </c>
      <c r="I61" s="151"/>
      <c r="W61" s="149"/>
      <c r="X61" s="149"/>
      <c r="Y61" s="149"/>
      <c r="Z61" s="149"/>
    </row>
    <row r="62" spans="2:26" s="89" customFormat="1">
      <c r="B62" s="101" t="s">
        <v>273</v>
      </c>
      <c r="C62" s="315">
        <v>2</v>
      </c>
      <c r="D62" s="315">
        <v>19</v>
      </c>
      <c r="E62" s="315">
        <v>56</v>
      </c>
      <c r="F62" s="356">
        <v>10</v>
      </c>
      <c r="G62" s="356">
        <v>8</v>
      </c>
      <c r="H62" s="315">
        <f>SUM(C62:G62)</f>
        <v>95</v>
      </c>
      <c r="I62" s="151"/>
      <c r="W62" s="149"/>
      <c r="X62" s="149"/>
      <c r="Y62" s="149"/>
      <c r="Z62" s="149"/>
    </row>
    <row r="63" spans="2:26" s="89" customFormat="1">
      <c r="B63" s="101" t="s">
        <v>221</v>
      </c>
      <c r="C63" s="67">
        <f>SUM(C61:C62)</f>
        <v>30</v>
      </c>
      <c r="D63" s="67">
        <f>SUM(D61:D62)</f>
        <v>84</v>
      </c>
      <c r="E63" s="67">
        <f>SUM(E61:E62)</f>
        <v>354</v>
      </c>
      <c r="F63" s="67">
        <f>SUM(F61:F62)</f>
        <v>19</v>
      </c>
      <c r="G63" s="67">
        <f>SUM(G61:G62)</f>
        <v>15</v>
      </c>
      <c r="H63" s="67">
        <f>SUM(C63:G63)</f>
        <v>502</v>
      </c>
      <c r="I63" s="151"/>
      <c r="W63" s="149"/>
      <c r="X63" s="149"/>
      <c r="Y63" s="149"/>
      <c r="Z63" s="149"/>
    </row>
    <row r="64" spans="2:26" s="89" customFormat="1">
      <c r="B64" s="372"/>
      <c r="C64" s="373"/>
      <c r="D64" s="373"/>
      <c r="E64" s="373"/>
      <c r="F64" s="310"/>
      <c r="G64" s="310"/>
      <c r="H64" s="281"/>
      <c r="I64" s="151"/>
      <c r="W64" s="149"/>
      <c r="X64" s="149"/>
      <c r="Y64" s="149"/>
      <c r="Z64" s="149"/>
    </row>
    <row r="65" spans="2:26" s="89" customFormat="1">
      <c r="B65" s="369" t="s">
        <v>312</v>
      </c>
      <c r="C65" s="309" t="s">
        <v>184</v>
      </c>
      <c r="D65" s="309" t="s">
        <v>185</v>
      </c>
      <c r="E65" s="309" t="s">
        <v>186</v>
      </c>
      <c r="F65" s="309" t="s">
        <v>187</v>
      </c>
      <c r="G65" s="309" t="s">
        <v>188</v>
      </c>
      <c r="H65" s="309" t="s">
        <v>221</v>
      </c>
      <c r="I65" s="151"/>
      <c r="W65" s="149"/>
      <c r="X65" s="149"/>
      <c r="Y65" s="149"/>
      <c r="Z65" s="149"/>
    </row>
    <row r="66" spans="2:26" s="89" customFormat="1">
      <c r="B66" s="101" t="s">
        <v>218</v>
      </c>
      <c r="C66" s="165">
        <v>0</v>
      </c>
      <c r="D66" s="67">
        <f>D63</f>
        <v>84</v>
      </c>
      <c r="E66" s="67">
        <f>E63</f>
        <v>354</v>
      </c>
      <c r="F66" s="67">
        <f>F63</f>
        <v>19</v>
      </c>
      <c r="G66" s="67">
        <f>G63</f>
        <v>15</v>
      </c>
      <c r="H66" s="67">
        <f>SUM(C66:G66)</f>
        <v>472</v>
      </c>
      <c r="I66" s="151"/>
      <c r="W66" s="149"/>
      <c r="X66" s="149"/>
      <c r="Y66" s="149"/>
      <c r="Z66" s="149"/>
    </row>
    <row r="67" spans="2:26" s="89" customFormat="1">
      <c r="B67" s="101" t="s">
        <v>230</v>
      </c>
      <c r="C67" s="314">
        <f>C63</f>
        <v>30</v>
      </c>
      <c r="D67" s="165">
        <v>0</v>
      </c>
      <c r="E67" s="165">
        <v>0</v>
      </c>
      <c r="F67" s="165">
        <v>0</v>
      </c>
      <c r="G67" s="165">
        <v>0</v>
      </c>
      <c r="H67" s="67">
        <f>SUM(C67:G67)</f>
        <v>30</v>
      </c>
      <c r="W67" s="149"/>
      <c r="X67" s="149"/>
      <c r="Y67" s="149"/>
      <c r="Z67" s="149"/>
    </row>
    <row r="68" spans="2:26" s="89" customFormat="1">
      <c r="B68" s="101" t="s">
        <v>210</v>
      </c>
      <c r="C68" s="166">
        <f>SUM(C66:C67)</f>
        <v>30</v>
      </c>
      <c r="D68" s="166">
        <f t="shared" ref="D68:H68" si="8">SUM(D66:D67)</f>
        <v>84</v>
      </c>
      <c r="E68" s="166">
        <f t="shared" si="8"/>
        <v>354</v>
      </c>
      <c r="F68" s="166">
        <f t="shared" si="8"/>
        <v>19</v>
      </c>
      <c r="G68" s="166">
        <f t="shared" si="8"/>
        <v>15</v>
      </c>
      <c r="H68" s="166">
        <f t="shared" si="8"/>
        <v>502</v>
      </c>
      <c r="W68" s="149"/>
      <c r="X68" s="149"/>
      <c r="Y68" s="149"/>
      <c r="Z68" s="149"/>
    </row>
    <row r="69" spans="2:26" s="89" customFormat="1">
      <c r="B69" s="368"/>
      <c r="C69" s="169"/>
      <c r="D69" s="169"/>
      <c r="E69" s="169"/>
      <c r="F69" s="169"/>
      <c r="G69" s="169"/>
      <c r="H69" s="169"/>
      <c r="W69" s="149"/>
      <c r="X69" s="149"/>
      <c r="Y69" s="149"/>
      <c r="Z69" s="149"/>
    </row>
    <row r="70" spans="2:26" s="89" customFormat="1">
      <c r="B70" s="363" t="s">
        <v>313</v>
      </c>
      <c r="C70" s="309" t="s">
        <v>184</v>
      </c>
      <c r="D70" s="309" t="s">
        <v>185</v>
      </c>
      <c r="E70" s="309" t="s">
        <v>186</v>
      </c>
      <c r="F70" s="309" t="s">
        <v>187</v>
      </c>
      <c r="G70" s="309" t="s">
        <v>188</v>
      </c>
      <c r="H70" s="309" t="s">
        <v>221</v>
      </c>
      <c r="W70" s="149"/>
      <c r="X70" s="149"/>
      <c r="Y70" s="149"/>
      <c r="Z70" s="149"/>
    </row>
    <row r="71" spans="2:26" s="89" customFormat="1">
      <c r="B71" s="101" t="s">
        <v>272</v>
      </c>
      <c r="C71" s="315">
        <v>80</v>
      </c>
      <c r="D71" s="315">
        <v>60</v>
      </c>
      <c r="E71" s="315">
        <v>50</v>
      </c>
      <c r="F71" s="315">
        <v>16</v>
      </c>
      <c r="G71" s="315">
        <v>3</v>
      </c>
      <c r="H71" s="315">
        <f>SUM(C71:G71)</f>
        <v>209</v>
      </c>
      <c r="W71" s="149"/>
      <c r="X71" s="149"/>
      <c r="Y71" s="149"/>
      <c r="Z71" s="149"/>
    </row>
    <row r="72" spans="2:26" s="89" customFormat="1">
      <c r="B72" s="101" t="s">
        <v>273</v>
      </c>
      <c r="C72" s="374">
        <v>8</v>
      </c>
      <c r="D72" s="374">
        <v>10</v>
      </c>
      <c r="E72" s="374">
        <v>16</v>
      </c>
      <c r="F72" s="374">
        <v>13</v>
      </c>
      <c r="G72" s="374">
        <v>1</v>
      </c>
      <c r="H72" s="315">
        <f>SUM(C72:G72)</f>
        <v>48</v>
      </c>
      <c r="W72" s="149"/>
      <c r="X72" s="149"/>
      <c r="Y72" s="149"/>
      <c r="Z72" s="149"/>
    </row>
    <row r="73" spans="2:26" s="89" customFormat="1">
      <c r="B73" s="101" t="s">
        <v>221</v>
      </c>
      <c r="C73" s="374">
        <f t="shared" ref="C73:H73" si="9">SUM(C71:C72)</f>
        <v>88</v>
      </c>
      <c r="D73" s="374">
        <f t="shared" si="9"/>
        <v>70</v>
      </c>
      <c r="E73" s="374">
        <f>SUM(E71:E72)</f>
        <v>66</v>
      </c>
      <c r="F73" s="374">
        <f t="shared" si="9"/>
        <v>29</v>
      </c>
      <c r="G73" s="374">
        <f t="shared" si="9"/>
        <v>4</v>
      </c>
      <c r="H73" s="374">
        <f t="shared" si="9"/>
        <v>257</v>
      </c>
      <c r="W73" s="149"/>
      <c r="X73" s="149"/>
      <c r="Y73" s="149"/>
      <c r="Z73" s="149"/>
    </row>
    <row r="74" spans="2:26" s="89" customFormat="1">
      <c r="B74" s="368"/>
      <c r="C74" s="375"/>
      <c r="D74" s="375"/>
      <c r="E74" s="375"/>
      <c r="F74" s="375"/>
      <c r="G74" s="375"/>
      <c r="H74" s="373"/>
      <c r="W74" s="149"/>
      <c r="X74" s="149"/>
      <c r="Y74" s="149"/>
      <c r="Z74" s="149"/>
    </row>
    <row r="75" spans="2:26" s="89" customFormat="1">
      <c r="B75" s="363" t="s">
        <v>314</v>
      </c>
      <c r="C75" s="309" t="s">
        <v>184</v>
      </c>
      <c r="D75" s="309" t="s">
        <v>185</v>
      </c>
      <c r="E75" s="309" t="s">
        <v>186</v>
      </c>
      <c r="F75" s="309" t="s">
        <v>187</v>
      </c>
      <c r="G75" s="309" t="s">
        <v>188</v>
      </c>
      <c r="H75" s="309" t="s">
        <v>221</v>
      </c>
      <c r="I75" s="151"/>
      <c r="W75" s="149"/>
      <c r="X75" s="149"/>
      <c r="Y75" s="149"/>
      <c r="Z75" s="149"/>
    </row>
    <row r="76" spans="2:26" s="89" customFormat="1">
      <c r="B76" s="101" t="s">
        <v>218</v>
      </c>
      <c r="C76" s="166">
        <v>0</v>
      </c>
      <c r="D76" s="314">
        <f>D73</f>
        <v>70</v>
      </c>
      <c r="E76" s="314">
        <f>E73</f>
        <v>66</v>
      </c>
      <c r="F76" s="314">
        <f>F73</f>
        <v>29</v>
      </c>
      <c r="G76" s="374">
        <f>G73</f>
        <v>4</v>
      </c>
      <c r="H76" s="67">
        <f>SUM(C76:G76)</f>
        <v>169</v>
      </c>
      <c r="W76" s="149"/>
      <c r="X76" s="149"/>
      <c r="Y76" s="149"/>
      <c r="Z76" s="149"/>
    </row>
    <row r="77" spans="2:26" s="89" customFormat="1">
      <c r="B77" s="101" t="s">
        <v>230</v>
      </c>
      <c r="C77" s="314">
        <f>C73</f>
        <v>88</v>
      </c>
      <c r="D77" s="166">
        <v>0</v>
      </c>
      <c r="E77" s="166">
        <v>0</v>
      </c>
      <c r="F77" s="166">
        <v>0</v>
      </c>
      <c r="G77" s="166">
        <v>0</v>
      </c>
      <c r="H77" s="67">
        <f>SUM(C77:G77)</f>
        <v>88</v>
      </c>
      <c r="W77" s="149"/>
      <c r="X77" s="149"/>
      <c r="Y77" s="149"/>
      <c r="Z77" s="149"/>
    </row>
    <row r="78" spans="2:26" s="89" customFormat="1">
      <c r="B78" s="101" t="s">
        <v>210</v>
      </c>
      <c r="C78" s="166">
        <f>SUM(C76:C77)</f>
        <v>88</v>
      </c>
      <c r="D78" s="166">
        <f t="shared" ref="D78:H78" si="10">SUM(D76:D77)</f>
        <v>70</v>
      </c>
      <c r="E78" s="166">
        <f t="shared" si="10"/>
        <v>66</v>
      </c>
      <c r="F78" s="166">
        <f t="shared" si="10"/>
        <v>29</v>
      </c>
      <c r="G78" s="166">
        <f t="shared" si="10"/>
        <v>4</v>
      </c>
      <c r="H78" s="166">
        <f t="shared" si="10"/>
        <v>257</v>
      </c>
      <c r="W78" s="149"/>
      <c r="X78" s="149"/>
      <c r="Y78" s="149"/>
      <c r="Z78" s="149"/>
    </row>
    <row r="79" spans="2:26" s="89" customFormat="1">
      <c r="B79" s="324"/>
      <c r="C79" s="169"/>
      <c r="D79" s="169"/>
      <c r="E79" s="169"/>
      <c r="F79" s="169"/>
      <c r="G79" s="169"/>
      <c r="H79" s="169"/>
      <c r="W79" s="149"/>
      <c r="X79" s="149"/>
      <c r="Y79" s="149"/>
      <c r="Z79" s="149"/>
    </row>
    <row r="80" spans="2:26" s="89" customFormat="1">
      <c r="B80" s="363"/>
      <c r="C80" s="376" t="s">
        <v>197</v>
      </c>
      <c r="D80" s="169"/>
      <c r="E80" s="169"/>
      <c r="F80" s="169"/>
      <c r="G80" s="169"/>
      <c r="H80" s="169"/>
      <c r="W80" s="149"/>
      <c r="X80" s="149"/>
      <c r="Y80" s="149"/>
      <c r="Z80" s="149"/>
    </row>
    <row r="81" spans="2:26" s="89" customFormat="1">
      <c r="B81" s="377" t="s">
        <v>315</v>
      </c>
      <c r="C81" s="378">
        <v>7.2999999999999995E-2</v>
      </c>
      <c r="D81" s="379"/>
      <c r="E81" s="379"/>
      <c r="F81" s="379"/>
      <c r="G81" s="379"/>
      <c r="H81" s="379"/>
      <c r="I81" s="151"/>
      <c r="W81" s="149"/>
      <c r="X81" s="149"/>
      <c r="Y81" s="149"/>
      <c r="Z81" s="149"/>
    </row>
    <row r="82" spans="2:26" s="89" customFormat="1">
      <c r="B82" s="380" t="s">
        <v>316</v>
      </c>
      <c r="C82" s="380"/>
      <c r="D82" s="380"/>
      <c r="E82" s="380"/>
      <c r="F82" s="380"/>
      <c r="G82" s="380"/>
      <c r="H82" s="380"/>
      <c r="I82" s="151"/>
      <c r="W82" s="149"/>
      <c r="X82" s="149"/>
      <c r="Y82" s="149"/>
      <c r="Z82" s="149"/>
    </row>
    <row r="83" spans="2:26" s="89" customFormat="1">
      <c r="B83" s="381"/>
      <c r="C83" s="381"/>
      <c r="D83" s="381"/>
      <c r="E83" s="381"/>
      <c r="F83" s="381"/>
      <c r="G83" s="381"/>
      <c r="H83" s="381"/>
      <c r="W83" s="149"/>
      <c r="X83" s="149"/>
      <c r="Y83" s="149"/>
      <c r="Z83" s="149"/>
    </row>
    <row r="84" spans="2:26" s="89" customFormat="1">
      <c r="B84" s="348"/>
      <c r="C84" s="348"/>
      <c r="D84" s="348"/>
      <c r="E84" s="348"/>
      <c r="F84" s="348"/>
      <c r="G84" s="348"/>
      <c r="H84" s="348"/>
      <c r="W84" s="149"/>
      <c r="X84" s="149"/>
      <c r="Y84" s="149"/>
      <c r="Z84" s="149"/>
    </row>
    <row r="85" spans="2:26" s="89" customFormat="1" ht="14.25">
      <c r="B85" s="369" t="s">
        <v>505</v>
      </c>
      <c r="C85" s="309" t="s">
        <v>184</v>
      </c>
      <c r="D85" s="309" t="s">
        <v>185</v>
      </c>
      <c r="E85" s="309" t="s">
        <v>186</v>
      </c>
      <c r="F85" s="309" t="s">
        <v>317</v>
      </c>
      <c r="G85" s="382"/>
      <c r="H85" s="382"/>
      <c r="W85" s="149"/>
      <c r="X85" s="149"/>
      <c r="Y85" s="149"/>
      <c r="Z85" s="149"/>
    </row>
    <row r="86" spans="2:26" s="89" customFormat="1">
      <c r="B86" s="101" t="s">
        <v>318</v>
      </c>
      <c r="C86" s="165" t="s">
        <v>200</v>
      </c>
      <c r="D86" s="165" t="s">
        <v>200</v>
      </c>
      <c r="E86" s="165" t="s">
        <v>200</v>
      </c>
      <c r="F86" s="165" t="s">
        <v>200</v>
      </c>
      <c r="G86" s="382"/>
      <c r="H86" s="382"/>
      <c r="W86" s="149"/>
      <c r="X86" s="149"/>
      <c r="Y86" s="149"/>
      <c r="Z86" s="149"/>
    </row>
    <row r="87" spans="2:26" s="89" customFormat="1">
      <c r="B87" s="101" t="s">
        <v>319</v>
      </c>
      <c r="C87" s="165" t="s">
        <v>200</v>
      </c>
      <c r="D87" s="165" t="s">
        <v>200</v>
      </c>
      <c r="E87" s="165" t="s">
        <v>200</v>
      </c>
      <c r="F87" s="165" t="s">
        <v>200</v>
      </c>
      <c r="G87" s="382"/>
      <c r="H87" s="382"/>
      <c r="W87" s="149"/>
      <c r="X87" s="149"/>
      <c r="Y87" s="149"/>
      <c r="Z87" s="149"/>
    </row>
    <row r="88" spans="2:26" s="89" customFormat="1">
      <c r="B88" s="101" t="s">
        <v>320</v>
      </c>
      <c r="C88" s="165" t="s">
        <v>200</v>
      </c>
      <c r="D88" s="165" t="s">
        <v>200</v>
      </c>
      <c r="E88" s="165" t="s">
        <v>200</v>
      </c>
      <c r="F88" s="165" t="s">
        <v>200</v>
      </c>
      <c r="G88" s="382"/>
      <c r="H88" s="382"/>
      <c r="W88" s="149"/>
      <c r="X88" s="149"/>
      <c r="Y88" s="149"/>
      <c r="Z88" s="149"/>
    </row>
    <row r="89" spans="2:26" s="89" customFormat="1">
      <c r="B89" s="101" t="s">
        <v>321</v>
      </c>
      <c r="C89" s="165" t="s">
        <v>200</v>
      </c>
      <c r="D89" s="165" t="s">
        <v>200</v>
      </c>
      <c r="E89" s="165" t="s">
        <v>200</v>
      </c>
      <c r="F89" s="165" t="s">
        <v>200</v>
      </c>
      <c r="G89" s="382"/>
      <c r="H89" s="382"/>
      <c r="W89" s="149"/>
      <c r="X89" s="149"/>
      <c r="Y89" s="149"/>
      <c r="Z89" s="149"/>
    </row>
    <row r="90" spans="2:26" s="89" customFormat="1">
      <c r="B90" s="101" t="s">
        <v>322</v>
      </c>
      <c r="C90" s="165" t="s">
        <v>200</v>
      </c>
      <c r="D90" s="165" t="s">
        <v>200</v>
      </c>
      <c r="E90" s="165" t="s">
        <v>200</v>
      </c>
      <c r="F90" s="165" t="s">
        <v>200</v>
      </c>
      <c r="G90" s="382"/>
      <c r="H90" s="382"/>
      <c r="W90" s="149"/>
      <c r="X90" s="149"/>
      <c r="Y90" s="149"/>
      <c r="Z90" s="149"/>
    </row>
    <row r="91" spans="2:26" s="89" customFormat="1">
      <c r="B91" s="101" t="s">
        <v>323</v>
      </c>
      <c r="C91" s="165" t="s">
        <v>200</v>
      </c>
      <c r="D91" s="165" t="s">
        <v>200</v>
      </c>
      <c r="E91" s="165" t="s">
        <v>200</v>
      </c>
      <c r="F91" s="165" t="s">
        <v>200</v>
      </c>
      <c r="G91" s="382"/>
      <c r="H91" s="382"/>
      <c r="W91" s="149"/>
      <c r="X91" s="149"/>
      <c r="Y91" s="149"/>
      <c r="Z91" s="149"/>
    </row>
    <row r="92" spans="2:26" s="89" customFormat="1">
      <c r="B92" s="101" t="s">
        <v>324</v>
      </c>
      <c r="C92" s="165" t="s">
        <v>200</v>
      </c>
      <c r="D92" s="165" t="s">
        <v>200</v>
      </c>
      <c r="E92" s="165" t="s">
        <v>200</v>
      </c>
      <c r="F92" s="165" t="s">
        <v>200</v>
      </c>
      <c r="G92" s="382"/>
      <c r="H92" s="382"/>
      <c r="W92" s="149"/>
      <c r="X92" s="149"/>
      <c r="Y92" s="149"/>
      <c r="Z92" s="149"/>
    </row>
    <row r="93" spans="2:26" s="89" customFormat="1">
      <c r="B93" s="383" t="s">
        <v>506</v>
      </c>
      <c r="C93" s="382"/>
      <c r="D93" s="382"/>
      <c r="E93" s="382"/>
      <c r="F93" s="382"/>
      <c r="G93" s="382"/>
      <c r="H93" s="382"/>
      <c r="W93" s="149"/>
      <c r="X93" s="149"/>
      <c r="Y93" s="149"/>
      <c r="Z93" s="149"/>
    </row>
    <row r="94" spans="2:26" s="89" customFormat="1">
      <c r="B94" s="384" t="s">
        <v>507</v>
      </c>
      <c r="C94" s="385"/>
      <c r="D94" s="385"/>
      <c r="E94" s="385"/>
      <c r="F94" s="385"/>
      <c r="G94" s="385"/>
      <c r="H94" s="385"/>
      <c r="W94" s="149"/>
      <c r="X94" s="149"/>
      <c r="Y94" s="149"/>
      <c r="Z94" s="149"/>
    </row>
    <row r="95" spans="2:26" s="89" customFormat="1">
      <c r="B95" s="350"/>
      <c r="C95" s="350"/>
      <c r="D95" s="350"/>
      <c r="E95" s="350"/>
      <c r="F95" s="350"/>
      <c r="G95" s="350"/>
      <c r="H95" s="350"/>
      <c r="W95" s="149"/>
      <c r="X95" s="149"/>
      <c r="Y95" s="149"/>
      <c r="Z95" s="149"/>
    </row>
    <row r="96" spans="2:26" s="89" customFormat="1" ht="14.25">
      <c r="B96" s="361" t="s">
        <v>508</v>
      </c>
      <c r="C96" s="386"/>
      <c r="D96" s="386"/>
      <c r="E96" s="386"/>
      <c r="F96" s="386"/>
      <c r="G96" s="386"/>
      <c r="H96" s="386"/>
      <c r="W96" s="149"/>
      <c r="X96" s="149"/>
      <c r="Y96" s="149"/>
      <c r="Z96" s="149"/>
    </row>
    <row r="97" spans="2:26" s="89" customFormat="1">
      <c r="B97" s="369" t="s">
        <v>325</v>
      </c>
      <c r="C97" s="309" t="s">
        <v>184</v>
      </c>
      <c r="D97" s="309" t="s">
        <v>185</v>
      </c>
      <c r="E97" s="309" t="s">
        <v>186</v>
      </c>
      <c r="F97" s="309" t="s">
        <v>187</v>
      </c>
      <c r="G97" s="309" t="s">
        <v>188</v>
      </c>
      <c r="H97" s="386"/>
      <c r="W97" s="149"/>
      <c r="X97" s="149"/>
      <c r="Y97" s="149"/>
      <c r="Z97" s="149"/>
    </row>
    <row r="98" spans="2:26" s="89" customFormat="1">
      <c r="B98" s="263" t="s">
        <v>272</v>
      </c>
      <c r="C98" s="137">
        <v>2118</v>
      </c>
      <c r="D98" s="137">
        <v>485</v>
      </c>
      <c r="E98" s="137">
        <v>359</v>
      </c>
      <c r="F98" s="137">
        <v>90</v>
      </c>
      <c r="G98" s="137">
        <v>71</v>
      </c>
      <c r="H98" s="373"/>
      <c r="I98" s="151"/>
      <c r="W98" s="149"/>
      <c r="X98" s="149"/>
      <c r="Y98" s="149"/>
      <c r="Z98" s="149"/>
    </row>
    <row r="99" spans="2:26" s="89" customFormat="1">
      <c r="B99" s="387" t="s">
        <v>273</v>
      </c>
      <c r="C99" s="138">
        <v>284</v>
      </c>
      <c r="D99" s="138">
        <v>71</v>
      </c>
      <c r="E99" s="138">
        <v>67</v>
      </c>
      <c r="F99" s="138">
        <v>63</v>
      </c>
      <c r="G99" s="388">
        <v>24</v>
      </c>
      <c r="H99" s="373"/>
      <c r="I99" s="151"/>
      <c r="W99" s="149"/>
      <c r="X99" s="149"/>
      <c r="Y99" s="149"/>
      <c r="Z99" s="149"/>
    </row>
    <row r="100" spans="2:26" s="89" customFormat="1">
      <c r="B100" s="389" t="s">
        <v>326</v>
      </c>
      <c r="C100" s="390"/>
      <c r="D100" s="390"/>
      <c r="E100" s="390"/>
      <c r="F100" s="390"/>
      <c r="G100" s="391"/>
      <c r="H100" s="310"/>
      <c r="W100" s="149"/>
      <c r="X100" s="149"/>
      <c r="Y100" s="149"/>
      <c r="Z100" s="149"/>
    </row>
    <row r="101" spans="2:26" s="89" customFormat="1">
      <c r="B101" s="392" t="s">
        <v>272</v>
      </c>
      <c r="C101" s="393">
        <v>16</v>
      </c>
      <c r="D101" s="393">
        <v>21</v>
      </c>
      <c r="E101" s="393">
        <v>2</v>
      </c>
      <c r="F101" s="393">
        <v>5</v>
      </c>
      <c r="G101" s="394">
        <v>1</v>
      </c>
      <c r="H101" s="310"/>
      <c r="W101" s="149"/>
      <c r="X101" s="149"/>
      <c r="Y101" s="149"/>
      <c r="Z101" s="149"/>
    </row>
    <row r="102" spans="2:26" s="89" customFormat="1">
      <c r="B102" s="387" t="s">
        <v>273</v>
      </c>
      <c r="C102" s="395">
        <v>25</v>
      </c>
      <c r="D102" s="395">
        <v>10</v>
      </c>
      <c r="E102" s="395">
        <v>2</v>
      </c>
      <c r="F102" s="395">
        <v>3</v>
      </c>
      <c r="G102" s="388">
        <v>0</v>
      </c>
      <c r="H102" s="310"/>
      <c r="W102" s="149"/>
      <c r="X102" s="149"/>
      <c r="Y102" s="149"/>
      <c r="Z102" s="149"/>
    </row>
    <row r="103" spans="2:26" s="89" customFormat="1" ht="25.5">
      <c r="B103" s="389" t="s">
        <v>327</v>
      </c>
      <c r="C103" s="390"/>
      <c r="D103" s="390"/>
      <c r="E103" s="390"/>
      <c r="F103" s="390"/>
      <c r="G103" s="391"/>
      <c r="H103" s="310"/>
      <c r="W103" s="149"/>
      <c r="X103" s="149"/>
      <c r="Y103" s="149"/>
      <c r="Z103" s="149"/>
    </row>
    <row r="104" spans="2:26" s="89" customFormat="1">
      <c r="B104" s="392" t="s">
        <v>272</v>
      </c>
      <c r="C104" s="393">
        <v>16</v>
      </c>
      <c r="D104" s="393">
        <v>18</v>
      </c>
      <c r="E104" s="393">
        <v>1</v>
      </c>
      <c r="F104" s="393">
        <v>4</v>
      </c>
      <c r="G104" s="394">
        <v>1</v>
      </c>
      <c r="H104" s="310"/>
      <c r="W104" s="149"/>
      <c r="X104" s="149"/>
      <c r="Y104" s="149"/>
      <c r="Z104" s="149"/>
    </row>
    <row r="105" spans="2:26" s="89" customFormat="1">
      <c r="B105" s="387" t="s">
        <v>273</v>
      </c>
      <c r="C105" s="395">
        <v>25</v>
      </c>
      <c r="D105" s="395">
        <v>5</v>
      </c>
      <c r="E105" s="395">
        <v>0</v>
      </c>
      <c r="F105" s="395">
        <v>3</v>
      </c>
      <c r="G105" s="388">
        <v>0</v>
      </c>
      <c r="H105" s="310"/>
      <c r="W105" s="149"/>
      <c r="X105" s="149"/>
      <c r="Y105" s="149"/>
      <c r="Z105" s="149"/>
    </row>
    <row r="106" spans="2:26" s="89" customFormat="1" ht="38.25">
      <c r="B106" s="389" t="s">
        <v>328</v>
      </c>
      <c r="C106" s="390"/>
      <c r="D106" s="390"/>
      <c r="E106" s="390"/>
      <c r="F106" s="390"/>
      <c r="G106" s="391"/>
      <c r="H106" s="310"/>
      <c r="W106" s="149"/>
      <c r="X106" s="149"/>
      <c r="Y106" s="149"/>
      <c r="Z106" s="149"/>
    </row>
    <row r="107" spans="2:26" s="89" customFormat="1">
      <c r="B107" s="392" t="s">
        <v>272</v>
      </c>
      <c r="C107" s="393">
        <v>16</v>
      </c>
      <c r="D107" s="393">
        <v>13</v>
      </c>
      <c r="E107" s="393">
        <v>0</v>
      </c>
      <c r="F107" s="393">
        <v>4</v>
      </c>
      <c r="G107" s="394">
        <v>2</v>
      </c>
      <c r="H107" s="310"/>
      <c r="W107" s="149"/>
      <c r="X107" s="149"/>
      <c r="Y107" s="149"/>
      <c r="Z107" s="149"/>
    </row>
    <row r="108" spans="2:26" s="89" customFormat="1">
      <c r="B108" s="387" t="s">
        <v>273</v>
      </c>
      <c r="C108" s="395">
        <v>25</v>
      </c>
      <c r="D108" s="395">
        <v>6</v>
      </c>
      <c r="E108" s="395">
        <v>1</v>
      </c>
      <c r="F108" s="395">
        <v>3</v>
      </c>
      <c r="G108" s="388">
        <v>0</v>
      </c>
      <c r="H108" s="310"/>
      <c r="W108" s="149"/>
      <c r="X108" s="149"/>
      <c r="Y108" s="149"/>
      <c r="Z108" s="149"/>
    </row>
    <row r="109" spans="2:26" s="89" customFormat="1">
      <c r="B109" s="389" t="s">
        <v>329</v>
      </c>
      <c r="C109" s="390"/>
      <c r="D109" s="390"/>
      <c r="E109" s="390"/>
      <c r="F109" s="390"/>
      <c r="G109" s="391"/>
      <c r="H109" s="382"/>
      <c r="W109" s="149"/>
      <c r="X109" s="149"/>
      <c r="Y109" s="149"/>
      <c r="Z109" s="149"/>
    </row>
    <row r="110" spans="2:26" s="89" customFormat="1">
      <c r="B110" s="392" t="s">
        <v>272</v>
      </c>
      <c r="C110" s="396">
        <v>1</v>
      </c>
      <c r="D110" s="396">
        <v>0.85699999999999998</v>
      </c>
      <c r="E110" s="396">
        <v>0.5</v>
      </c>
      <c r="F110" s="396">
        <v>0.8</v>
      </c>
      <c r="G110" s="396">
        <v>1</v>
      </c>
      <c r="H110" s="382"/>
      <c r="I110" s="151"/>
      <c r="W110" s="149"/>
      <c r="X110" s="149"/>
      <c r="Y110" s="149"/>
      <c r="Z110" s="149"/>
    </row>
    <row r="111" spans="2:26" s="89" customFormat="1">
      <c r="B111" s="387" t="s">
        <v>273</v>
      </c>
      <c r="C111" s="397">
        <v>1</v>
      </c>
      <c r="D111" s="397">
        <v>0.5</v>
      </c>
      <c r="E111" s="397">
        <v>0</v>
      </c>
      <c r="F111" s="397">
        <v>1</v>
      </c>
      <c r="G111" s="388" t="s">
        <v>191</v>
      </c>
      <c r="H111" s="382"/>
      <c r="I111" s="151"/>
      <c r="W111" s="149"/>
      <c r="X111" s="149"/>
      <c r="Y111" s="149"/>
      <c r="Z111" s="149"/>
    </row>
    <row r="112" spans="2:26" s="89" customFormat="1">
      <c r="B112" s="389" t="s">
        <v>330</v>
      </c>
      <c r="C112" s="390"/>
      <c r="D112" s="390"/>
      <c r="E112" s="390"/>
      <c r="F112" s="390"/>
      <c r="G112" s="391"/>
      <c r="H112" s="382"/>
      <c r="W112" s="149"/>
      <c r="X112" s="149"/>
      <c r="Y112" s="149"/>
      <c r="Z112" s="149"/>
    </row>
    <row r="113" spans="2:26" s="89" customFormat="1">
      <c r="B113" s="392" t="s">
        <v>272</v>
      </c>
      <c r="C113" s="396">
        <v>1</v>
      </c>
      <c r="D113" s="396">
        <v>1</v>
      </c>
      <c r="E113" s="396">
        <v>0.5</v>
      </c>
      <c r="F113" s="396">
        <v>1</v>
      </c>
      <c r="G113" s="396">
        <v>1</v>
      </c>
      <c r="H113" s="382"/>
      <c r="W113" s="149"/>
      <c r="X113" s="149"/>
      <c r="Y113" s="149"/>
      <c r="Z113" s="149"/>
    </row>
    <row r="114" spans="2:26" s="89" customFormat="1">
      <c r="B114" s="263" t="s">
        <v>273</v>
      </c>
      <c r="C114" s="398">
        <v>1</v>
      </c>
      <c r="D114" s="398">
        <v>0.75</v>
      </c>
      <c r="E114" s="398">
        <v>0</v>
      </c>
      <c r="F114" s="398">
        <v>1</v>
      </c>
      <c r="G114" s="137" t="s">
        <v>191</v>
      </c>
      <c r="H114" s="382"/>
      <c r="W114" s="149"/>
      <c r="X114" s="149"/>
      <c r="Y114" s="149"/>
      <c r="Z114" s="149"/>
    </row>
    <row r="115" spans="2:26" s="89" customFormat="1">
      <c r="B115" s="399" t="s">
        <v>509</v>
      </c>
      <c r="C115" s="399"/>
      <c r="D115" s="399"/>
      <c r="E115" s="399"/>
      <c r="F115" s="399"/>
      <c r="G115" s="399"/>
      <c r="H115" s="399"/>
      <c r="W115" s="149"/>
      <c r="X115" s="149"/>
      <c r="Y115" s="149"/>
      <c r="Z115" s="149"/>
    </row>
    <row r="116" spans="2:26" s="89" customFormat="1">
      <c r="B116" s="344"/>
      <c r="C116" s="344"/>
      <c r="D116" s="344"/>
      <c r="E116" s="344"/>
      <c r="F116" s="344"/>
      <c r="G116" s="344"/>
      <c r="H116" s="344"/>
      <c r="W116" s="149"/>
      <c r="X116" s="149"/>
      <c r="Y116" s="149"/>
      <c r="Z116" s="149"/>
    </row>
    <row r="117" spans="2:26" s="89" customFormat="1" ht="27">
      <c r="B117" s="351" t="s">
        <v>510</v>
      </c>
      <c r="C117" s="309" t="s">
        <v>184</v>
      </c>
      <c r="D117" s="309" t="s">
        <v>185</v>
      </c>
      <c r="E117" s="309" t="s">
        <v>186</v>
      </c>
      <c r="F117" s="309" t="s">
        <v>187</v>
      </c>
      <c r="G117" s="309" t="s">
        <v>188</v>
      </c>
      <c r="I117" s="151"/>
      <c r="W117" s="149"/>
      <c r="X117" s="149"/>
      <c r="Y117" s="149"/>
      <c r="Z117" s="149"/>
    </row>
    <row r="118" spans="2:26" s="89" customFormat="1">
      <c r="B118" s="101" t="s">
        <v>272</v>
      </c>
      <c r="C118" s="400">
        <v>33.5</v>
      </c>
      <c r="D118" s="70" t="s">
        <v>194</v>
      </c>
      <c r="E118" s="70" t="s">
        <v>194</v>
      </c>
      <c r="F118" s="400">
        <v>5.01</v>
      </c>
      <c r="G118" s="70" t="s">
        <v>194</v>
      </c>
      <c r="I118" s="151"/>
      <c r="W118" s="149"/>
      <c r="X118" s="149"/>
      <c r="Y118" s="149"/>
      <c r="Z118" s="149"/>
    </row>
    <row r="119" spans="2:26" s="89" customFormat="1">
      <c r="B119" s="101" t="s">
        <v>273</v>
      </c>
      <c r="C119" s="400">
        <v>28.58</v>
      </c>
      <c r="D119" s="70" t="s">
        <v>194</v>
      </c>
      <c r="E119" s="70" t="s">
        <v>194</v>
      </c>
      <c r="F119" s="400">
        <v>6.21</v>
      </c>
      <c r="G119" s="70" t="s">
        <v>194</v>
      </c>
      <c r="W119" s="149"/>
      <c r="X119" s="149"/>
      <c r="Y119" s="149"/>
      <c r="Z119" s="149"/>
    </row>
    <row r="120" spans="2:26" s="89" customFormat="1">
      <c r="B120" s="101" t="s">
        <v>331</v>
      </c>
      <c r="C120" s="401" t="s">
        <v>191</v>
      </c>
      <c r="D120" s="70" t="s">
        <v>194</v>
      </c>
      <c r="E120" s="400">
        <v>20</v>
      </c>
      <c r="F120" s="401" t="s">
        <v>191</v>
      </c>
      <c r="G120" s="402">
        <v>23</v>
      </c>
      <c r="I120" s="403"/>
      <c r="W120" s="149"/>
      <c r="X120" s="149"/>
      <c r="Y120" s="149"/>
      <c r="Z120" s="149"/>
    </row>
    <row r="121" spans="2:26" s="89" customFormat="1">
      <c r="B121" s="101" t="s">
        <v>332</v>
      </c>
      <c r="C121" s="400">
        <v>25.62</v>
      </c>
      <c r="D121" s="70" t="s">
        <v>194</v>
      </c>
      <c r="E121" s="70" t="s">
        <v>194</v>
      </c>
      <c r="F121" s="401" t="s">
        <v>191</v>
      </c>
      <c r="G121" s="137" t="s">
        <v>194</v>
      </c>
      <c r="W121" s="149"/>
      <c r="X121" s="149"/>
      <c r="Y121" s="149"/>
      <c r="Z121" s="149"/>
    </row>
    <row r="122" spans="2:26" s="89" customFormat="1">
      <c r="B122" s="101" t="s">
        <v>333</v>
      </c>
      <c r="C122" s="400">
        <v>30.24</v>
      </c>
      <c r="D122" s="70" t="s">
        <v>194</v>
      </c>
      <c r="E122" s="70" t="s">
        <v>194</v>
      </c>
      <c r="F122" s="401" t="s">
        <v>191</v>
      </c>
      <c r="G122" s="137" t="s">
        <v>194</v>
      </c>
      <c r="W122" s="149"/>
      <c r="X122" s="149"/>
      <c r="Y122" s="149"/>
      <c r="Z122" s="149"/>
    </row>
    <row r="123" spans="2:26" s="89" customFormat="1">
      <c r="B123" s="101" t="s">
        <v>334</v>
      </c>
      <c r="C123" s="401" t="s">
        <v>191</v>
      </c>
      <c r="D123" s="70" t="s">
        <v>194</v>
      </c>
      <c r="E123" s="70" t="s">
        <v>194</v>
      </c>
      <c r="F123" s="400">
        <v>5.59</v>
      </c>
      <c r="G123" s="402">
        <v>23</v>
      </c>
      <c r="W123" s="149"/>
      <c r="X123" s="149"/>
      <c r="Y123" s="149"/>
      <c r="Z123" s="149"/>
    </row>
    <row r="124" spans="2:26" s="89" customFormat="1" ht="16.5" customHeight="1">
      <c r="B124" s="154" t="s">
        <v>511</v>
      </c>
      <c r="C124" s="154"/>
      <c r="D124" s="154"/>
      <c r="E124" s="154"/>
      <c r="F124" s="154"/>
      <c r="G124" s="154"/>
      <c r="H124" s="154"/>
      <c r="W124" s="149"/>
      <c r="X124" s="149"/>
      <c r="Y124" s="149"/>
      <c r="Z124" s="149"/>
    </row>
    <row r="125" spans="2:26" s="89" customFormat="1">
      <c r="B125" s="404" t="s">
        <v>512</v>
      </c>
      <c r="C125" s="404"/>
      <c r="D125" s="404"/>
      <c r="E125" s="404"/>
      <c r="F125" s="404"/>
      <c r="G125" s="404"/>
      <c r="H125" s="385"/>
      <c r="I125" s="316"/>
      <c r="W125" s="149"/>
      <c r="X125" s="149"/>
      <c r="Y125" s="149"/>
      <c r="Z125" s="149"/>
    </row>
    <row r="126" spans="2:26" s="89" customFormat="1">
      <c r="B126" s="368"/>
      <c r="C126" s="382"/>
      <c r="D126" s="382"/>
      <c r="E126" s="382"/>
      <c r="F126" s="382"/>
      <c r="G126" s="382"/>
      <c r="H126" s="382"/>
      <c r="I126" s="316"/>
      <c r="W126" s="149"/>
      <c r="X126" s="149"/>
      <c r="Y126" s="149"/>
      <c r="Z126" s="149"/>
    </row>
    <row r="127" spans="2:26" s="89" customFormat="1" ht="27">
      <c r="B127" s="351" t="s">
        <v>513</v>
      </c>
      <c r="C127" s="309" t="s">
        <v>184</v>
      </c>
      <c r="D127" s="309" t="s">
        <v>185</v>
      </c>
      <c r="E127" s="309" t="s">
        <v>186</v>
      </c>
      <c r="F127" s="309" t="s">
        <v>187</v>
      </c>
      <c r="G127" s="405" t="s">
        <v>188</v>
      </c>
      <c r="H127" s="406"/>
      <c r="I127" s="407"/>
      <c r="W127" s="149"/>
      <c r="X127" s="149"/>
      <c r="Y127" s="149"/>
      <c r="Z127" s="149"/>
    </row>
    <row r="128" spans="2:26" s="89" customFormat="1">
      <c r="B128" s="101" t="s">
        <v>335</v>
      </c>
      <c r="C128" s="165" t="s">
        <v>200</v>
      </c>
      <c r="D128" s="165" t="s">
        <v>298</v>
      </c>
      <c r="E128" s="165" t="s">
        <v>200</v>
      </c>
      <c r="F128" s="355" t="s">
        <v>200</v>
      </c>
      <c r="G128" s="165" t="s">
        <v>191</v>
      </c>
      <c r="H128" s="406"/>
      <c r="I128" s="407"/>
      <c r="W128" s="149"/>
      <c r="X128" s="149"/>
      <c r="Y128" s="149"/>
      <c r="Z128" s="149"/>
    </row>
    <row r="129" spans="2:26">
      <c r="B129" s="101" t="s">
        <v>336</v>
      </c>
      <c r="C129" s="165" t="s">
        <v>200</v>
      </c>
      <c r="D129" s="165" t="s">
        <v>298</v>
      </c>
      <c r="E129" s="165" t="s">
        <v>200</v>
      </c>
      <c r="F129" s="408" t="s">
        <v>200</v>
      </c>
      <c r="G129" s="165" t="s">
        <v>191</v>
      </c>
    </row>
    <row r="130" spans="2:26">
      <c r="B130" s="101" t="s">
        <v>337</v>
      </c>
      <c r="C130" s="165" t="s">
        <v>200</v>
      </c>
      <c r="D130" s="165" t="s">
        <v>200</v>
      </c>
      <c r="E130" s="165" t="s">
        <v>200</v>
      </c>
      <c r="F130" s="355" t="s">
        <v>200</v>
      </c>
      <c r="G130" s="165" t="s">
        <v>200</v>
      </c>
    </row>
    <row r="131" spans="2:26" s="89" customFormat="1">
      <c r="B131" s="101" t="s">
        <v>338</v>
      </c>
      <c r="C131" s="165" t="s">
        <v>200</v>
      </c>
      <c r="D131" s="165" t="s">
        <v>200</v>
      </c>
      <c r="E131" s="165" t="s">
        <v>200</v>
      </c>
      <c r="F131" s="355" t="s">
        <v>200</v>
      </c>
      <c r="G131" s="165" t="s">
        <v>191</v>
      </c>
      <c r="H131" s="382"/>
      <c r="W131" s="149"/>
      <c r="X131" s="149"/>
      <c r="Y131" s="149"/>
      <c r="Z131" s="149"/>
    </row>
    <row r="132" spans="2:26" ht="25.5" customHeight="1">
      <c r="B132" s="289" t="s">
        <v>531</v>
      </c>
      <c r="C132" s="165" t="s">
        <v>200</v>
      </c>
      <c r="D132" s="165" t="s">
        <v>200</v>
      </c>
      <c r="E132" s="165" t="s">
        <v>200</v>
      </c>
      <c r="F132" s="355" t="s">
        <v>200</v>
      </c>
      <c r="G132" s="165" t="s">
        <v>191</v>
      </c>
    </row>
    <row r="133" spans="2:26" ht="18.75" customHeight="1">
      <c r="B133" s="404" t="s">
        <v>518</v>
      </c>
      <c r="C133" s="404"/>
      <c r="D133" s="404"/>
      <c r="E133" s="404"/>
      <c r="F133" s="404"/>
      <c r="G133" s="404"/>
      <c r="H133" s="385"/>
    </row>
    <row r="134" spans="2:26">
      <c r="B134" s="409"/>
      <c r="C134" s="409"/>
      <c r="D134" s="409"/>
      <c r="E134" s="409"/>
      <c r="F134" s="409"/>
      <c r="G134" s="409"/>
    </row>
    <row r="135" spans="2:26" ht="27">
      <c r="B135" s="351" t="s">
        <v>514</v>
      </c>
      <c r="C135" s="309" t="s">
        <v>184</v>
      </c>
      <c r="D135" s="309" t="s">
        <v>185</v>
      </c>
      <c r="E135" s="309" t="s">
        <v>186</v>
      </c>
      <c r="F135" s="309" t="s">
        <v>187</v>
      </c>
      <c r="G135" s="309" t="s">
        <v>188</v>
      </c>
      <c r="H135" s="386"/>
    </row>
    <row r="136" spans="2:26">
      <c r="B136" s="101" t="s">
        <v>272</v>
      </c>
      <c r="C136" s="347">
        <v>1</v>
      </c>
      <c r="D136" s="347">
        <v>0.98</v>
      </c>
      <c r="E136" s="347">
        <v>1</v>
      </c>
      <c r="F136" s="347">
        <v>1</v>
      </c>
      <c r="G136" s="410">
        <v>1</v>
      </c>
    </row>
    <row r="137" spans="2:26">
      <c r="B137" s="101" t="s">
        <v>273</v>
      </c>
      <c r="C137" s="347">
        <v>1</v>
      </c>
      <c r="D137" s="347">
        <v>0.91</v>
      </c>
      <c r="E137" s="347">
        <v>1</v>
      </c>
      <c r="F137" s="347">
        <v>1</v>
      </c>
      <c r="G137" s="410">
        <v>1</v>
      </c>
    </row>
    <row r="138" spans="2:26">
      <c r="B138" s="101" t="s">
        <v>332</v>
      </c>
      <c r="C138" s="347">
        <v>1</v>
      </c>
      <c r="D138" s="347">
        <v>1</v>
      </c>
      <c r="E138" s="347">
        <v>1</v>
      </c>
      <c r="F138" s="347">
        <v>1</v>
      </c>
      <c r="G138" s="410">
        <v>1</v>
      </c>
    </row>
    <row r="139" spans="2:26">
      <c r="B139" s="101" t="s">
        <v>333</v>
      </c>
      <c r="C139" s="347">
        <v>1</v>
      </c>
      <c r="D139" s="347">
        <v>0.96</v>
      </c>
      <c r="E139" s="347">
        <v>1</v>
      </c>
      <c r="F139" s="347">
        <v>1</v>
      </c>
      <c r="G139" s="410">
        <v>1</v>
      </c>
    </row>
    <row r="140" spans="2:26" ht="17.25" customHeight="1">
      <c r="B140" s="404" t="s">
        <v>515</v>
      </c>
      <c r="C140" s="404"/>
      <c r="D140" s="404"/>
      <c r="E140" s="404"/>
      <c r="F140" s="404"/>
      <c r="G140" s="404"/>
      <c r="H140" s="385"/>
    </row>
    <row r="141" spans="2:26">
      <c r="B141" s="383"/>
    </row>
    <row r="142" spans="2:26" ht="14.25">
      <c r="B142" s="351" t="s">
        <v>516</v>
      </c>
      <c r="C142" s="411" t="s">
        <v>197</v>
      </c>
      <c r="D142" s="411"/>
    </row>
    <row r="143" spans="2:26">
      <c r="B143" s="82" t="s">
        <v>339</v>
      </c>
      <c r="C143" s="165" t="s">
        <v>340</v>
      </c>
      <c r="D143" s="165" t="s">
        <v>341</v>
      </c>
    </row>
    <row r="144" spans="2:26">
      <c r="B144" s="96" t="s">
        <v>342</v>
      </c>
      <c r="C144" s="292">
        <v>0.89887704335465535</v>
      </c>
      <c r="D144" s="165">
        <v>1</v>
      </c>
    </row>
    <row r="145" spans="1:26">
      <c r="B145" s="96" t="s">
        <v>343</v>
      </c>
      <c r="C145" s="292">
        <v>0.90061097223099629</v>
      </c>
      <c r="D145" s="165">
        <v>1</v>
      </c>
    </row>
    <row r="146" spans="1:26">
      <c r="B146" s="96" t="s">
        <v>344</v>
      </c>
      <c r="C146" s="292">
        <v>1.1084140523348271</v>
      </c>
      <c r="D146" s="165">
        <v>1</v>
      </c>
    </row>
    <row r="147" spans="1:26">
      <c r="B147" s="404" t="s">
        <v>517</v>
      </c>
      <c r="C147" s="404"/>
      <c r="D147" s="404"/>
      <c r="E147" s="404"/>
      <c r="F147" s="404"/>
      <c r="G147" s="404"/>
      <c r="H147" s="412"/>
    </row>
    <row r="150" spans="1:26">
      <c r="B150" s="368"/>
    </row>
    <row r="151" spans="1:26" s="413" customFormat="1">
      <c r="A151" s="382"/>
      <c r="B151" s="368"/>
      <c r="C151" s="382"/>
      <c r="D151" s="382"/>
      <c r="E151" s="382"/>
      <c r="F151" s="382"/>
      <c r="G151" s="382"/>
      <c r="H151" s="382"/>
      <c r="I151" s="89"/>
      <c r="J151" s="89"/>
      <c r="K151" s="89"/>
      <c r="L151" s="89"/>
      <c r="M151" s="89"/>
      <c r="N151" s="89"/>
      <c r="O151" s="89"/>
      <c r="P151" s="89"/>
      <c r="Q151" s="89"/>
      <c r="R151" s="89"/>
      <c r="S151" s="89"/>
      <c r="T151" s="89"/>
      <c r="U151" s="89"/>
      <c r="V151" s="89"/>
      <c r="W151" s="149"/>
      <c r="X151" s="149"/>
      <c r="Y151" s="149"/>
      <c r="Z151" s="149"/>
    </row>
    <row r="152" spans="1:26" s="413" customFormat="1">
      <c r="A152" s="382"/>
      <c r="B152" s="368"/>
      <c r="C152" s="382"/>
      <c r="D152" s="382"/>
      <c r="E152" s="382"/>
      <c r="F152" s="382"/>
      <c r="G152" s="382"/>
      <c r="H152" s="382"/>
      <c r="I152" s="89"/>
      <c r="J152" s="89"/>
      <c r="K152" s="89"/>
      <c r="L152" s="89"/>
      <c r="M152" s="89"/>
      <c r="N152" s="89"/>
      <c r="O152" s="89"/>
      <c r="P152" s="89"/>
      <c r="Q152" s="89"/>
      <c r="R152" s="89"/>
      <c r="S152" s="89"/>
      <c r="T152" s="89"/>
      <c r="U152" s="89"/>
      <c r="V152" s="89"/>
      <c r="W152" s="149"/>
      <c r="X152" s="149"/>
      <c r="Y152" s="149"/>
      <c r="Z152" s="149"/>
    </row>
    <row r="153" spans="1:26" s="413" customFormat="1">
      <c r="A153" s="382"/>
      <c r="B153" s="89"/>
      <c r="C153" s="382"/>
      <c r="D153" s="382"/>
      <c r="E153" s="382"/>
      <c r="F153" s="382"/>
      <c r="G153" s="382"/>
      <c r="H153" s="382"/>
      <c r="I153" s="89"/>
      <c r="J153" s="89"/>
      <c r="K153" s="89"/>
      <c r="L153" s="89"/>
      <c r="M153" s="89"/>
      <c r="N153" s="89"/>
      <c r="O153" s="89"/>
      <c r="P153" s="89"/>
      <c r="Q153" s="89"/>
      <c r="R153" s="89"/>
      <c r="S153" s="89"/>
      <c r="T153" s="89"/>
      <c r="U153" s="89"/>
      <c r="V153" s="89"/>
      <c r="W153" s="149"/>
      <c r="X153" s="149"/>
      <c r="Y153" s="149"/>
      <c r="Z153" s="149"/>
    </row>
    <row r="154" spans="1:26" s="413" customFormat="1">
      <c r="A154" s="382"/>
      <c r="B154" s="89"/>
      <c r="C154" s="382"/>
      <c r="D154" s="382"/>
      <c r="E154" s="382"/>
      <c r="F154" s="382"/>
      <c r="G154" s="382"/>
      <c r="H154" s="382"/>
      <c r="I154" s="89"/>
      <c r="J154" s="89"/>
      <c r="K154" s="89"/>
      <c r="L154" s="89"/>
      <c r="M154" s="89"/>
      <c r="N154" s="89"/>
      <c r="O154" s="89"/>
      <c r="P154" s="89"/>
      <c r="Q154" s="89"/>
      <c r="R154" s="89"/>
      <c r="S154" s="89"/>
      <c r="T154" s="89"/>
      <c r="U154" s="89"/>
      <c r="V154" s="89"/>
      <c r="W154" s="149"/>
      <c r="X154" s="149"/>
      <c r="Y154" s="149"/>
      <c r="Z154" s="149"/>
    </row>
    <row r="155" spans="1:26" s="413" customFormat="1">
      <c r="A155" s="382"/>
      <c r="B155" s="89"/>
      <c r="C155" s="382"/>
      <c r="D155" s="382"/>
      <c r="E155" s="382"/>
      <c r="F155" s="382"/>
      <c r="G155" s="382"/>
      <c r="H155" s="382"/>
      <c r="I155" s="89"/>
      <c r="J155" s="89"/>
      <c r="K155" s="89"/>
      <c r="L155" s="89"/>
      <c r="M155" s="89"/>
      <c r="N155" s="89"/>
      <c r="O155" s="89"/>
      <c r="P155" s="89"/>
      <c r="Q155" s="89"/>
      <c r="R155" s="89"/>
      <c r="S155" s="89"/>
      <c r="T155" s="89"/>
      <c r="U155" s="89"/>
      <c r="V155" s="89"/>
      <c r="W155" s="149"/>
      <c r="X155" s="149"/>
      <c r="Y155" s="149"/>
      <c r="Z155" s="149"/>
    </row>
    <row r="156" spans="1:26" s="413" customFormat="1">
      <c r="A156" s="382"/>
      <c r="B156" s="89"/>
      <c r="C156" s="382"/>
      <c r="D156" s="382"/>
      <c r="E156" s="382"/>
      <c r="F156" s="382"/>
      <c r="G156" s="382"/>
      <c r="H156" s="382"/>
      <c r="I156" s="89"/>
      <c r="J156" s="89"/>
      <c r="K156" s="89"/>
      <c r="L156" s="89"/>
      <c r="M156" s="89"/>
      <c r="N156" s="89"/>
      <c r="O156" s="89"/>
      <c r="P156" s="89"/>
      <c r="Q156" s="89"/>
      <c r="R156" s="89"/>
      <c r="S156" s="89"/>
      <c r="T156" s="89"/>
      <c r="U156" s="89"/>
      <c r="V156" s="89"/>
      <c r="W156" s="149"/>
      <c r="X156" s="149"/>
      <c r="Y156" s="149"/>
      <c r="Z156" s="149"/>
    </row>
    <row r="157" spans="1:26" s="413" customFormat="1">
      <c r="A157" s="382"/>
      <c r="B157" s="89"/>
      <c r="C157" s="382"/>
      <c r="D157" s="382"/>
      <c r="E157" s="382"/>
      <c r="F157" s="382"/>
      <c r="G157" s="382"/>
      <c r="H157" s="382"/>
      <c r="I157" s="89"/>
      <c r="J157" s="89"/>
      <c r="K157" s="89"/>
      <c r="L157" s="89"/>
      <c r="M157" s="89"/>
      <c r="N157" s="89"/>
      <c r="O157" s="89"/>
      <c r="P157" s="89"/>
      <c r="Q157" s="89"/>
      <c r="R157" s="89"/>
      <c r="S157" s="89"/>
      <c r="T157" s="89"/>
      <c r="U157" s="89"/>
      <c r="V157" s="89"/>
      <c r="W157" s="149"/>
      <c r="X157" s="149"/>
      <c r="Y157" s="149"/>
      <c r="Z157" s="149"/>
    </row>
    <row r="158" spans="1:26" s="413" customFormat="1">
      <c r="A158" s="382"/>
      <c r="B158" s="89"/>
      <c r="C158" s="382"/>
      <c r="D158" s="382"/>
      <c r="E158" s="382"/>
      <c r="F158" s="382"/>
      <c r="G158" s="382"/>
      <c r="H158" s="382"/>
      <c r="I158" s="89"/>
      <c r="J158" s="89"/>
      <c r="K158" s="89"/>
      <c r="L158" s="89"/>
      <c r="M158" s="89"/>
      <c r="N158" s="89"/>
      <c r="O158" s="89"/>
      <c r="P158" s="89"/>
      <c r="Q158" s="89"/>
      <c r="R158" s="89"/>
      <c r="S158" s="89"/>
      <c r="T158" s="89"/>
      <c r="U158" s="89"/>
      <c r="V158" s="89"/>
      <c r="W158" s="149"/>
      <c r="X158" s="149"/>
      <c r="Y158" s="149"/>
      <c r="Z158" s="149"/>
    </row>
    <row r="159" spans="1:26" s="413" customFormat="1">
      <c r="A159" s="382"/>
      <c r="B159" s="89"/>
      <c r="C159" s="382"/>
      <c r="D159" s="382"/>
      <c r="E159" s="382"/>
      <c r="F159" s="382"/>
      <c r="G159" s="382"/>
      <c r="H159" s="382"/>
      <c r="I159" s="89"/>
      <c r="J159" s="89"/>
      <c r="K159" s="89"/>
      <c r="L159" s="89"/>
      <c r="M159" s="89"/>
      <c r="N159" s="89"/>
      <c r="O159" s="89"/>
      <c r="P159" s="89"/>
      <c r="Q159" s="89"/>
      <c r="R159" s="89"/>
      <c r="S159" s="89"/>
      <c r="T159" s="89"/>
      <c r="U159" s="89"/>
      <c r="V159" s="89"/>
      <c r="W159" s="149"/>
      <c r="X159" s="149"/>
      <c r="Y159" s="149"/>
      <c r="Z159" s="149"/>
    </row>
  </sheetData>
  <sheetProtection algorithmName="SHA-512" hashValue="9qBGggajkujQfrX9+V7k3s1VH1U54VDi4Ah2xLuMMB6QAu33Yeb0Vh9NM562+vrPJ0ck8GAas6maHYkHeDHdcA==" saltValue="NkYIUGIF3UZE/VBnHVWApg==" spinCount="100000" sheet="1" objects="1" scenarios="1"/>
  <mergeCells count="22">
    <mergeCell ref="L13:Z13"/>
    <mergeCell ref="B14:H14"/>
    <mergeCell ref="B15:H15"/>
    <mergeCell ref="B29:H29"/>
    <mergeCell ref="B30:H30"/>
    <mergeCell ref="L30:X30"/>
    <mergeCell ref="H17:H18"/>
    <mergeCell ref="H23:H24"/>
    <mergeCell ref="C142:D142"/>
    <mergeCell ref="B147:G147"/>
    <mergeCell ref="B34:H34"/>
    <mergeCell ref="B115:H115"/>
    <mergeCell ref="B124:H124"/>
    <mergeCell ref="B125:G125"/>
    <mergeCell ref="B140:G140"/>
    <mergeCell ref="B133:G133"/>
    <mergeCell ref="B83:H83"/>
    <mergeCell ref="B57:H57"/>
    <mergeCell ref="B41:G41"/>
    <mergeCell ref="B42:G42"/>
    <mergeCell ref="B43:G43"/>
    <mergeCell ref="B82:H82"/>
  </mergeCells>
  <pageMargins left="0.7" right="0.7" top="0.75" bottom="0.75" header="0.3" footer="0.3"/>
  <pageSetup scale="90" fitToWidth="0"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D3C79-9D73-4927-B101-6A6A54D96430}">
  <sheetPr codeName="Sheet8">
    <tabColor rgb="FF25323A"/>
  </sheetPr>
  <dimension ref="A1:U55"/>
  <sheetViews>
    <sheetView zoomScale="115" zoomScaleNormal="115" workbookViewId="0">
      <pane xSplit="2" ySplit="2" topLeftCell="C31" activePane="bottomRight" state="frozen"/>
      <selection activeCell="H21" sqref="H21"/>
      <selection pane="topRight" activeCell="H21" sqref="H21"/>
      <selection pane="bottomLeft" activeCell="H21" sqref="H21"/>
      <selection pane="bottomRight" activeCell="H21" sqref="H21"/>
    </sheetView>
  </sheetViews>
  <sheetFormatPr defaultColWidth="8.42578125" defaultRowHeight="12.75"/>
  <cols>
    <col min="1" max="1" width="4.140625" style="257" customWidth="1"/>
    <col min="2" max="2" width="47" style="305" customWidth="1"/>
    <col min="3" max="5" width="17.140625" style="257" customWidth="1"/>
    <col min="6" max="6" width="16.5703125" style="257" customWidth="1"/>
    <col min="7" max="7" width="17.140625" style="257" customWidth="1"/>
    <col min="8" max="8" width="13" style="302" customWidth="1"/>
    <col min="9" max="21" width="8.42578125" style="257"/>
    <col min="22" max="16384" width="8.42578125" style="262"/>
  </cols>
  <sheetData>
    <row r="1" spans="2:10" s="72" customFormat="1">
      <c r="B1" s="155"/>
    </row>
    <row r="2" spans="2:10" s="72" customFormat="1">
      <c r="B2" s="156" t="s">
        <v>182</v>
      </c>
      <c r="C2" s="74"/>
      <c r="D2" s="74"/>
      <c r="E2" s="74"/>
      <c r="F2" s="157"/>
      <c r="G2" s="252"/>
      <c r="H2" s="73"/>
    </row>
    <row r="3" spans="2:10" s="79" customFormat="1" ht="12.75" customHeight="1">
      <c r="B3" s="253"/>
      <c r="C3" s="254"/>
      <c r="D3" s="254"/>
      <c r="E3" s="254"/>
      <c r="F3" s="254"/>
      <c r="G3" s="255"/>
      <c r="H3" s="159"/>
    </row>
    <row r="4" spans="2:10" s="79" customFormat="1" ht="25.5">
      <c r="B4" s="256" t="s">
        <v>345</v>
      </c>
      <c r="C4" s="147" t="s">
        <v>184</v>
      </c>
      <c r="D4" s="147" t="s">
        <v>185</v>
      </c>
      <c r="E4" s="147" t="s">
        <v>186</v>
      </c>
      <c r="F4" s="148" t="s">
        <v>346</v>
      </c>
      <c r="G4" s="148" t="s">
        <v>221</v>
      </c>
      <c r="H4" s="159"/>
    </row>
    <row r="5" spans="2:10">
      <c r="B5" s="258" t="s">
        <v>347</v>
      </c>
      <c r="C5" s="259"/>
      <c r="D5" s="259"/>
      <c r="E5" s="259"/>
      <c r="F5" s="259"/>
      <c r="G5" s="260"/>
      <c r="H5" s="151"/>
      <c r="I5" s="261"/>
      <c r="J5" s="151"/>
    </row>
    <row r="6" spans="2:10">
      <c r="B6" s="263" t="s">
        <v>348</v>
      </c>
      <c r="C6" s="264">
        <v>1438.1</v>
      </c>
      <c r="D6" s="264">
        <v>206946</v>
      </c>
      <c r="E6" s="264">
        <v>1165080.7</v>
      </c>
      <c r="F6" s="264">
        <v>13237.699999999997</v>
      </c>
      <c r="G6" s="264">
        <f>SUM(C6:F6)</f>
        <v>1386702.5</v>
      </c>
      <c r="H6" s="151"/>
      <c r="I6" s="261"/>
      <c r="J6" s="261"/>
    </row>
    <row r="7" spans="2:10">
      <c r="B7" s="263" t="s">
        <v>349</v>
      </c>
      <c r="C7" s="264">
        <v>2796.6</v>
      </c>
      <c r="D7" s="264">
        <v>3350.8</v>
      </c>
      <c r="E7" s="264">
        <v>89164.2</v>
      </c>
      <c r="F7" s="264">
        <v>1727.4</v>
      </c>
      <c r="G7" s="264">
        <f t="shared" ref="G7:G17" si="0">SUM(C7:F7)</f>
        <v>97038.999999999985</v>
      </c>
      <c r="H7" s="151"/>
      <c r="I7" s="261"/>
      <c r="J7" s="261"/>
    </row>
    <row r="8" spans="2:10">
      <c r="B8" s="263" t="s">
        <v>350</v>
      </c>
      <c r="C8" s="264">
        <v>2243885.4</v>
      </c>
      <c r="D8" s="264" t="s">
        <v>522</v>
      </c>
      <c r="E8" s="264" t="s">
        <v>522</v>
      </c>
      <c r="F8" s="265">
        <v>0</v>
      </c>
      <c r="G8" s="264">
        <f t="shared" si="0"/>
        <v>2243885.4</v>
      </c>
      <c r="H8" s="151"/>
      <c r="I8" s="261"/>
      <c r="J8" s="261"/>
    </row>
    <row r="9" spans="2:10">
      <c r="B9" s="263" t="s">
        <v>351</v>
      </c>
      <c r="C9" s="264">
        <v>2239447.4</v>
      </c>
      <c r="D9" s="264" t="s">
        <v>522</v>
      </c>
      <c r="E9" s="264" t="s">
        <v>522</v>
      </c>
      <c r="F9" s="265">
        <v>0</v>
      </c>
      <c r="G9" s="264">
        <f t="shared" si="0"/>
        <v>2239447.4</v>
      </c>
      <c r="H9" s="151"/>
      <c r="I9" s="261"/>
      <c r="J9" s="261"/>
    </row>
    <row r="10" spans="2:10">
      <c r="B10" s="263" t="s">
        <v>352</v>
      </c>
      <c r="C10" s="264">
        <v>127.2</v>
      </c>
      <c r="D10" s="264" t="s">
        <v>522</v>
      </c>
      <c r="E10" s="264" t="s">
        <v>522</v>
      </c>
      <c r="F10" s="265">
        <v>0</v>
      </c>
      <c r="G10" s="264">
        <f t="shared" si="0"/>
        <v>127.2</v>
      </c>
      <c r="H10" s="151"/>
      <c r="I10" s="261"/>
      <c r="J10" s="261"/>
    </row>
    <row r="11" spans="2:10">
      <c r="B11" s="263" t="s">
        <v>353</v>
      </c>
      <c r="C11" s="264">
        <v>55553.2</v>
      </c>
      <c r="D11" s="264" t="s">
        <v>522</v>
      </c>
      <c r="E11" s="264" t="s">
        <v>522</v>
      </c>
      <c r="F11" s="264">
        <v>477.1</v>
      </c>
      <c r="G11" s="264">
        <f>SUM(C11:F11)</f>
        <v>56030.299999999996</v>
      </c>
      <c r="H11" s="151"/>
      <c r="I11" s="261"/>
      <c r="J11" s="261"/>
    </row>
    <row r="12" spans="2:10">
      <c r="B12" s="263" t="s">
        <v>354</v>
      </c>
      <c r="C12" s="264" t="s">
        <v>522</v>
      </c>
      <c r="D12" s="264">
        <v>1530.9</v>
      </c>
      <c r="E12" s="264" t="s">
        <v>522</v>
      </c>
      <c r="F12" s="265">
        <v>0</v>
      </c>
      <c r="G12" s="264">
        <f t="shared" si="0"/>
        <v>1530.9</v>
      </c>
      <c r="H12" s="151"/>
      <c r="I12" s="261"/>
      <c r="J12" s="261"/>
    </row>
    <row r="13" spans="2:10">
      <c r="B13" s="263" t="s">
        <v>355</v>
      </c>
      <c r="C13" s="264">
        <v>59553.9</v>
      </c>
      <c r="D13" s="264">
        <v>4260.6000000000004</v>
      </c>
      <c r="E13" s="264" t="s">
        <v>522</v>
      </c>
      <c r="F13" s="265">
        <v>0</v>
      </c>
      <c r="G13" s="264">
        <f>SUM(C13:F13)</f>
        <v>63814.5</v>
      </c>
      <c r="H13" s="151"/>
      <c r="I13" s="261"/>
      <c r="J13" s="261"/>
    </row>
    <row r="14" spans="2:10">
      <c r="B14" s="263" t="s">
        <v>356</v>
      </c>
      <c r="C14" s="264" t="s">
        <v>522</v>
      </c>
      <c r="D14" s="264">
        <v>33</v>
      </c>
      <c r="E14" s="264">
        <v>55698.7</v>
      </c>
      <c r="F14" s="264">
        <v>547.1</v>
      </c>
      <c r="G14" s="264">
        <f t="shared" si="0"/>
        <v>56278.799999999996</v>
      </c>
      <c r="H14" s="151"/>
      <c r="I14" s="261"/>
      <c r="J14" s="261"/>
    </row>
    <row r="15" spans="2:10">
      <c r="B15" s="263" t="s">
        <v>357</v>
      </c>
      <c r="C15" s="264" t="s">
        <v>522</v>
      </c>
      <c r="D15" s="264">
        <v>63958.3</v>
      </c>
      <c r="E15" s="264" t="s">
        <v>522</v>
      </c>
      <c r="F15" s="264">
        <v>40.700000000000003</v>
      </c>
      <c r="G15" s="264">
        <f>SUM(C15:F15)</f>
        <v>63999</v>
      </c>
      <c r="H15" s="151"/>
      <c r="I15" s="261"/>
      <c r="J15" s="261"/>
    </row>
    <row r="16" spans="2:10">
      <c r="B16" s="266" t="s">
        <v>358</v>
      </c>
      <c r="C16" s="267"/>
      <c r="D16" s="267"/>
      <c r="E16" s="267"/>
      <c r="F16" s="267"/>
      <c r="G16" s="268"/>
      <c r="H16" s="151"/>
      <c r="I16" s="269"/>
      <c r="J16" s="261"/>
    </row>
    <row r="17" spans="2:10">
      <c r="B17" s="263" t="s">
        <v>359</v>
      </c>
      <c r="C17" s="264">
        <v>81620.2</v>
      </c>
      <c r="D17" s="265">
        <v>0</v>
      </c>
      <c r="E17" s="265">
        <v>0</v>
      </c>
      <c r="F17" s="265">
        <v>0</v>
      </c>
      <c r="G17" s="264">
        <f t="shared" si="0"/>
        <v>81620.2</v>
      </c>
      <c r="H17" s="151"/>
      <c r="I17" s="269"/>
      <c r="J17" s="261"/>
    </row>
    <row r="18" spans="2:10">
      <c r="B18" s="125" t="s">
        <v>360</v>
      </c>
      <c r="C18" s="270"/>
      <c r="D18" s="270"/>
      <c r="E18" s="270"/>
      <c r="F18" s="270"/>
      <c r="G18" s="271"/>
      <c r="H18" s="151"/>
      <c r="I18" s="261"/>
      <c r="J18" s="261"/>
    </row>
    <row r="19" spans="2:10">
      <c r="B19" s="263" t="s">
        <v>361</v>
      </c>
      <c r="C19" s="264">
        <v>2387.1</v>
      </c>
      <c r="D19" s="264">
        <v>525946.69999999995</v>
      </c>
      <c r="E19" s="264">
        <v>56696.1</v>
      </c>
      <c r="F19" s="264">
        <v>297.10000000000002</v>
      </c>
      <c r="G19" s="264">
        <f>SUM(C19:F19)</f>
        <v>585326.99999999988</v>
      </c>
      <c r="H19" s="151"/>
      <c r="I19" s="272"/>
      <c r="J19" s="272"/>
    </row>
    <row r="20" spans="2:10">
      <c r="B20" s="273" t="s">
        <v>362</v>
      </c>
      <c r="C20" s="274">
        <f>SUM(C6:C19)</f>
        <v>4686809.1000000006</v>
      </c>
      <c r="D20" s="274">
        <f>SUM(D6:D19)</f>
        <v>806026.29999999993</v>
      </c>
      <c r="E20" s="274">
        <f>SUM(E6:E19)</f>
        <v>1366639.7</v>
      </c>
      <c r="F20" s="274">
        <f>SUM(F6:F19)</f>
        <v>16327.099999999999</v>
      </c>
      <c r="G20" s="274">
        <f>SUM(C20:F20)</f>
        <v>6875802.2000000002</v>
      </c>
      <c r="H20" s="151"/>
      <c r="I20" s="261"/>
      <c r="J20" s="261"/>
    </row>
    <row r="21" spans="2:10" ht="24.95" customHeight="1">
      <c r="B21" s="275" t="s">
        <v>535</v>
      </c>
      <c r="C21" s="275"/>
      <c r="D21" s="275"/>
      <c r="E21" s="275"/>
      <c r="F21" s="275"/>
      <c r="G21" s="275"/>
      <c r="H21" s="276"/>
      <c r="I21" s="261"/>
      <c r="J21" s="261"/>
    </row>
    <row r="22" spans="2:10">
      <c r="B22" s="277"/>
      <c r="C22" s="278"/>
      <c r="D22" s="278"/>
      <c r="E22" s="261"/>
      <c r="F22" s="261"/>
      <c r="G22" s="261"/>
      <c r="H22" s="151"/>
      <c r="I22" s="261"/>
      <c r="J22" s="261"/>
    </row>
    <row r="23" spans="2:10" ht="14.25">
      <c r="B23" s="160" t="s">
        <v>363</v>
      </c>
      <c r="C23" s="161" t="s">
        <v>364</v>
      </c>
      <c r="D23" s="279"/>
      <c r="E23" s="280"/>
      <c r="F23" s="280"/>
      <c r="G23" s="281"/>
      <c r="H23" s="151"/>
      <c r="I23" s="261"/>
      <c r="J23" s="261"/>
    </row>
    <row r="24" spans="2:10">
      <c r="B24" s="282" t="s">
        <v>365</v>
      </c>
      <c r="C24" s="283">
        <v>13.588541897233203</v>
      </c>
      <c r="D24" s="284"/>
      <c r="E24" s="280"/>
      <c r="F24" s="280"/>
      <c r="G24" s="285"/>
      <c r="H24" s="151"/>
      <c r="I24" s="261"/>
      <c r="J24" s="261"/>
    </row>
    <row r="25" spans="2:10">
      <c r="B25" s="102" t="s">
        <v>366</v>
      </c>
      <c r="C25" s="102"/>
      <c r="D25" s="102"/>
      <c r="E25" s="102"/>
      <c r="F25" s="102"/>
      <c r="G25" s="102"/>
      <c r="H25" s="151"/>
      <c r="I25" s="261"/>
      <c r="J25" s="261"/>
    </row>
    <row r="26" spans="2:10">
      <c r="B26" s="286"/>
      <c r="C26" s="286"/>
      <c r="D26" s="286"/>
      <c r="E26" s="287"/>
      <c r="F26" s="286"/>
      <c r="G26" s="286"/>
      <c r="H26" s="151"/>
      <c r="I26" s="261"/>
      <c r="J26" s="261"/>
    </row>
    <row r="27" spans="2:10" ht="32.25" customHeight="1">
      <c r="B27" s="211" t="s">
        <v>367</v>
      </c>
      <c r="C27" s="147" t="s">
        <v>184</v>
      </c>
      <c r="D27" s="147" t="s">
        <v>185</v>
      </c>
      <c r="E27" s="147" t="s">
        <v>186</v>
      </c>
      <c r="F27" s="148" t="s">
        <v>346</v>
      </c>
      <c r="G27" s="148" t="s">
        <v>221</v>
      </c>
      <c r="H27" s="151"/>
      <c r="I27" s="261"/>
      <c r="J27" s="261"/>
    </row>
    <row r="28" spans="2:10" ht="14.25">
      <c r="B28" s="152" t="s">
        <v>368</v>
      </c>
      <c r="C28" s="288">
        <v>326538.2</v>
      </c>
      <c r="D28" s="288">
        <v>18521.099999999999</v>
      </c>
      <c r="E28" s="288">
        <v>93055</v>
      </c>
      <c r="F28" s="288">
        <v>1129.4000000000001</v>
      </c>
      <c r="G28" s="67">
        <f>SUM(C28:F28)</f>
        <v>439243.7</v>
      </c>
      <c r="H28" s="151"/>
      <c r="I28" s="261"/>
      <c r="J28" s="261"/>
    </row>
    <row r="29" spans="2:10" ht="14.25">
      <c r="B29" s="289" t="s">
        <v>369</v>
      </c>
      <c r="C29" s="264">
        <v>372.6</v>
      </c>
      <c r="D29" s="264">
        <v>189.9</v>
      </c>
      <c r="E29" s="264">
        <v>448.2</v>
      </c>
      <c r="F29" s="264">
        <v>41.199999999999996</v>
      </c>
      <c r="G29" s="67">
        <f>SUM(C29:F29)</f>
        <v>1051.9000000000001</v>
      </c>
      <c r="H29" s="151"/>
      <c r="I29" s="261"/>
      <c r="J29" s="261"/>
    </row>
    <row r="30" spans="2:10" ht="22.5" customHeight="1">
      <c r="B30" s="82" t="s">
        <v>370</v>
      </c>
      <c r="C30" s="274">
        <f>SUM(C28:C29)</f>
        <v>326910.8</v>
      </c>
      <c r="D30" s="274">
        <f t="shared" ref="D30:E30" si="1">SUM(D28:D29)</f>
        <v>18711</v>
      </c>
      <c r="E30" s="274">
        <f t="shared" si="1"/>
        <v>93503.2</v>
      </c>
      <c r="F30" s="274">
        <f>SUM(F28:F29)</f>
        <v>1170.6000000000001</v>
      </c>
      <c r="G30" s="274">
        <f>SUM(G28:G29)</f>
        <v>440295.60000000003</v>
      </c>
      <c r="H30" s="151"/>
      <c r="I30" s="261"/>
      <c r="J30" s="261"/>
    </row>
    <row r="31" spans="2:10" ht="60.75" customHeight="1">
      <c r="B31" s="290" t="s">
        <v>371</v>
      </c>
      <c r="C31" s="290"/>
      <c r="D31" s="290"/>
      <c r="E31" s="290"/>
      <c r="F31" s="290"/>
      <c r="G31" s="290"/>
      <c r="H31" s="151"/>
      <c r="I31" s="261"/>
      <c r="J31" s="261"/>
    </row>
    <row r="32" spans="2:10" ht="12" customHeight="1">
      <c r="B32" s="290" t="s">
        <v>372</v>
      </c>
      <c r="C32" s="290"/>
      <c r="D32" s="290"/>
      <c r="E32" s="290"/>
      <c r="F32" s="290"/>
      <c r="G32" s="290"/>
      <c r="H32" s="151"/>
      <c r="I32" s="261"/>
      <c r="J32" s="261"/>
    </row>
    <row r="33" spans="2:8" ht="13.5" customHeight="1">
      <c r="B33" s="275" t="s">
        <v>373</v>
      </c>
      <c r="C33" s="275"/>
      <c r="D33" s="275"/>
      <c r="E33" s="275"/>
      <c r="F33" s="275"/>
      <c r="G33" s="275"/>
      <c r="H33" s="151"/>
    </row>
    <row r="34" spans="2:8">
      <c r="B34" s="277"/>
      <c r="C34" s="261"/>
      <c r="D34" s="261"/>
      <c r="E34" s="261"/>
      <c r="F34" s="261"/>
      <c r="G34" s="79"/>
      <c r="H34" s="151"/>
    </row>
    <row r="35" spans="2:8" ht="14.25">
      <c r="B35" s="291" t="s">
        <v>532</v>
      </c>
      <c r="C35" s="161" t="s">
        <v>364</v>
      </c>
      <c r="D35" s="261"/>
      <c r="E35" s="261"/>
      <c r="F35" s="261"/>
      <c r="G35" s="281"/>
      <c r="H35" s="151"/>
    </row>
    <row r="36" spans="2:8" ht="15.75">
      <c r="B36" s="82" t="s">
        <v>374</v>
      </c>
      <c r="C36" s="292">
        <v>0.87014940711462463</v>
      </c>
      <c r="D36" s="293"/>
      <c r="E36" s="280"/>
      <c r="F36" s="280"/>
      <c r="G36" s="294"/>
      <c r="H36" s="151"/>
    </row>
    <row r="37" spans="2:8" ht="16.5" customHeight="1">
      <c r="B37" s="295" t="s">
        <v>375</v>
      </c>
      <c r="C37" s="295"/>
      <c r="D37" s="295"/>
      <c r="E37" s="295"/>
      <c r="F37" s="295"/>
      <c r="G37" s="295"/>
      <c r="H37" s="151"/>
    </row>
    <row r="38" spans="2:8">
      <c r="B38" s="296"/>
      <c r="C38" s="280"/>
      <c r="D38" s="280"/>
      <c r="E38" s="280"/>
      <c r="F38" s="280"/>
      <c r="G38" s="280"/>
      <c r="H38" s="151"/>
    </row>
    <row r="39" spans="2:8" ht="14.25">
      <c r="B39" s="256" t="s">
        <v>376</v>
      </c>
      <c r="C39" s="147" t="s">
        <v>184</v>
      </c>
      <c r="D39" s="147" t="s">
        <v>185</v>
      </c>
      <c r="E39" s="147" t="s">
        <v>186</v>
      </c>
      <c r="F39" s="148" t="s">
        <v>221</v>
      </c>
      <c r="G39" s="280"/>
      <c r="H39" s="151"/>
    </row>
    <row r="40" spans="2:8">
      <c r="B40" s="297" t="s">
        <v>370</v>
      </c>
      <c r="C40" s="298">
        <v>384873</v>
      </c>
      <c r="D40" s="298">
        <v>11186</v>
      </c>
      <c r="E40" s="298">
        <v>51616.701903448404</v>
      </c>
      <c r="F40" s="299">
        <f>SUM(C40:E40)</f>
        <v>447675.70190344838</v>
      </c>
      <c r="G40" s="279"/>
      <c r="H40" s="151"/>
    </row>
    <row r="41" spans="2:8" ht="37.5" customHeight="1">
      <c r="B41" s="275" t="s">
        <v>377</v>
      </c>
      <c r="C41" s="275"/>
      <c r="D41" s="275"/>
      <c r="E41" s="275"/>
      <c r="F41" s="275"/>
      <c r="G41" s="275"/>
      <c r="H41" s="151"/>
    </row>
    <row r="43" spans="2:8" ht="14.25">
      <c r="B43" s="256" t="s">
        <v>378</v>
      </c>
      <c r="C43" s="147" t="s">
        <v>184</v>
      </c>
      <c r="D43" s="147" t="s">
        <v>185</v>
      </c>
      <c r="E43" s="147" t="s">
        <v>186</v>
      </c>
      <c r="F43" s="147" t="s">
        <v>221</v>
      </c>
      <c r="G43" s="261"/>
      <c r="H43" s="151"/>
    </row>
    <row r="44" spans="2:8">
      <c r="B44" s="289" t="s">
        <v>379</v>
      </c>
      <c r="C44" s="300">
        <v>2249852.2000000002</v>
      </c>
      <c r="D44" s="300">
        <v>16.3</v>
      </c>
      <c r="E44" s="300">
        <v>4002</v>
      </c>
      <c r="F44" s="172">
        <f>SUM(C44:E44)</f>
        <v>2253870.5</v>
      </c>
      <c r="G44" s="261"/>
      <c r="H44" s="151"/>
    </row>
    <row r="45" spans="2:8">
      <c r="B45" s="289" t="s">
        <v>380</v>
      </c>
      <c r="C45" s="300">
        <v>3795996.3</v>
      </c>
      <c r="D45" s="300">
        <v>7518</v>
      </c>
      <c r="E45" s="300">
        <v>1656160</v>
      </c>
      <c r="F45" s="172">
        <f t="shared" ref="F45:F48" si="2">SUM(C45:E45)</f>
        <v>5459674.2999999998</v>
      </c>
      <c r="G45" s="261"/>
      <c r="H45" s="151"/>
    </row>
    <row r="46" spans="2:8" ht="14.25">
      <c r="B46" s="289" t="s">
        <v>381</v>
      </c>
      <c r="C46" s="300" t="s">
        <v>194</v>
      </c>
      <c r="D46" s="301">
        <v>152.4</v>
      </c>
      <c r="E46" s="301">
        <v>40687</v>
      </c>
      <c r="F46" s="172">
        <f t="shared" si="2"/>
        <v>40839.4</v>
      </c>
      <c r="G46" s="261"/>
      <c r="H46" s="151"/>
    </row>
    <row r="47" spans="2:8">
      <c r="B47" s="289" t="s">
        <v>382</v>
      </c>
      <c r="C47" s="300">
        <v>227848.5</v>
      </c>
      <c r="D47" s="301">
        <v>2235</v>
      </c>
      <c r="E47" s="301">
        <v>462524</v>
      </c>
      <c r="F47" s="172">
        <f t="shared" si="2"/>
        <v>692607.5</v>
      </c>
      <c r="G47" s="261"/>
      <c r="H47" s="151"/>
    </row>
    <row r="48" spans="2:8" ht="14.25">
      <c r="B48" s="289" t="s">
        <v>383</v>
      </c>
      <c r="C48" s="300">
        <v>1.5</v>
      </c>
      <c r="D48" s="301">
        <v>54561</v>
      </c>
      <c r="E48" s="301" t="s">
        <v>522</v>
      </c>
      <c r="F48" s="172">
        <f t="shared" si="2"/>
        <v>54562.5</v>
      </c>
      <c r="G48" s="261"/>
      <c r="H48" s="151"/>
    </row>
    <row r="49" spans="2:7" ht="14.25">
      <c r="B49" s="289" t="s">
        <v>384</v>
      </c>
      <c r="C49" s="300" t="s">
        <v>522</v>
      </c>
      <c r="D49" s="300">
        <v>5636</v>
      </c>
      <c r="E49" s="300" t="s">
        <v>522</v>
      </c>
      <c r="F49" s="172">
        <f>SUM(C49:E49)</f>
        <v>5636</v>
      </c>
      <c r="G49" s="261"/>
    </row>
    <row r="50" spans="2:7">
      <c r="B50" s="152" t="s">
        <v>221</v>
      </c>
      <c r="C50" s="303">
        <f>SUM(C44,C45,C47,C48)</f>
        <v>6273698.5</v>
      </c>
      <c r="D50" s="303">
        <f>SUM(D44:D49)</f>
        <v>70118.7</v>
      </c>
      <c r="E50" s="303">
        <f>SUM(E44,E45,E46,E47)</f>
        <v>2163373</v>
      </c>
      <c r="F50" s="303">
        <f>SUM(F44:F49)</f>
        <v>8507190.1999999993</v>
      </c>
      <c r="G50" s="261"/>
    </row>
    <row r="51" spans="2:7" ht="15" customHeight="1">
      <c r="B51" s="290" t="s">
        <v>385</v>
      </c>
      <c r="C51" s="290"/>
      <c r="D51" s="290"/>
      <c r="E51" s="290"/>
      <c r="F51" s="290"/>
      <c r="G51" s="290"/>
    </row>
    <row r="52" spans="2:7" ht="41.25" customHeight="1">
      <c r="B52" s="290" t="s">
        <v>386</v>
      </c>
      <c r="C52" s="290"/>
      <c r="D52" s="290"/>
      <c r="E52" s="290"/>
      <c r="F52" s="290"/>
      <c r="G52" s="290"/>
    </row>
    <row r="53" spans="2:7" ht="24" customHeight="1">
      <c r="B53" s="290" t="s">
        <v>387</v>
      </c>
      <c r="C53" s="290"/>
      <c r="D53" s="290"/>
      <c r="E53" s="290"/>
      <c r="F53" s="290"/>
      <c r="G53" s="290"/>
    </row>
    <row r="54" spans="2:7" ht="17.25" customHeight="1">
      <c r="B54" s="275" t="s">
        <v>388</v>
      </c>
      <c r="C54" s="275"/>
      <c r="D54" s="275"/>
      <c r="E54" s="275"/>
      <c r="F54" s="275"/>
      <c r="G54" s="275"/>
    </row>
    <row r="55" spans="2:7" ht="17.25" customHeight="1">
      <c r="B55" s="304"/>
      <c r="C55" s="304"/>
      <c r="D55" s="304"/>
      <c r="E55" s="304"/>
      <c r="F55" s="304"/>
      <c r="G55" s="304"/>
    </row>
  </sheetData>
  <sheetProtection algorithmName="SHA-512" hashValue="lZ0gkENG2tIftsRSaCNvfa8IlvwC38ZbVyHg7Wy1H+j2oPt14I8R2XWQMfgGX/qamxSRLZktIYT60s4ejCyWwA==" saltValue="awczBCX/UJi2P1nGIBAWbg==" spinCount="100000" sheet="1" objects="1" scenarios="1"/>
  <mergeCells count="13">
    <mergeCell ref="B55:G55"/>
    <mergeCell ref="B54:G54"/>
    <mergeCell ref="B53:G53"/>
    <mergeCell ref="B52:G52"/>
    <mergeCell ref="B5:G5"/>
    <mergeCell ref="B21:G21"/>
    <mergeCell ref="B25:G25"/>
    <mergeCell ref="B32:G32"/>
    <mergeCell ref="B33:G33"/>
    <mergeCell ref="B37:G37"/>
    <mergeCell ref="B31:G31"/>
    <mergeCell ref="B41:G41"/>
    <mergeCell ref="B51:G51"/>
  </mergeCells>
  <pageMargins left="0.7" right="0.7" top="0.75" bottom="0.75" header="0.3" footer="0.3"/>
  <pageSetup orientation="portrait" verticalDpi="0" r:id="rId1"/>
  <ignoredErrors>
    <ignoredError sqref="E5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54B7-0E03-4494-A38B-B362C2CE1362}">
  <sheetPr codeName="Sheet9">
    <tabColor rgb="FF25323A"/>
  </sheetPr>
  <dimension ref="A1:BU244"/>
  <sheetViews>
    <sheetView zoomScale="110" zoomScaleNormal="110" workbookViewId="0">
      <pane xSplit="2" ySplit="2" topLeftCell="C34" activePane="bottomRight" state="frozen"/>
      <selection activeCell="H21" sqref="H21"/>
      <selection pane="topRight" activeCell="H21" sqref="H21"/>
      <selection pane="bottomLeft" activeCell="H21" sqref="H21"/>
      <selection pane="bottomRight" activeCell="C44" sqref="C44"/>
    </sheetView>
  </sheetViews>
  <sheetFormatPr defaultColWidth="8.42578125" defaultRowHeight="15"/>
  <cols>
    <col min="1" max="1" width="4.85546875" style="249" customWidth="1"/>
    <col min="2" max="2" width="55.42578125" style="250" customWidth="1"/>
    <col min="3" max="3" width="16.7109375" style="251" customWidth="1"/>
    <col min="4" max="4" width="16" style="249" customWidth="1"/>
    <col min="5" max="5" width="20.5703125" style="249" customWidth="1"/>
    <col min="6" max="6" width="23.140625" style="249" customWidth="1"/>
    <col min="7" max="7" width="8.140625" style="249" customWidth="1"/>
    <col min="8" max="8" width="8.42578125" style="249"/>
    <col min="9" max="9" width="8.42578125" style="249" customWidth="1"/>
    <col min="10" max="14" width="8.42578125" style="249"/>
    <col min="15" max="15" width="6.42578125" style="249" customWidth="1"/>
    <col min="16" max="23" width="8.42578125" style="249"/>
    <col min="24" max="16384" width="8.42578125" style="195"/>
  </cols>
  <sheetData>
    <row r="1" spans="1:73" s="183" customFormat="1">
      <c r="B1" s="184"/>
      <c r="C1" s="185"/>
      <c r="F1" s="186"/>
    </row>
    <row r="2" spans="1:73" s="183" customFormat="1">
      <c r="B2" s="156" t="s">
        <v>182</v>
      </c>
      <c r="C2" s="186"/>
      <c r="D2" s="186"/>
      <c r="E2" s="145"/>
      <c r="F2" s="186"/>
    </row>
    <row r="3" spans="1:73" s="187" customFormat="1">
      <c r="B3" s="188"/>
      <c r="C3" s="189"/>
      <c r="D3" s="189"/>
      <c r="E3" s="77"/>
      <c r="F3" s="189"/>
    </row>
    <row r="4" spans="1:73" s="187" customFormat="1" ht="27.75">
      <c r="B4" s="190" t="s">
        <v>389</v>
      </c>
      <c r="C4" s="191" t="s">
        <v>184</v>
      </c>
      <c r="D4" s="191" t="s">
        <v>185</v>
      </c>
      <c r="E4" s="161" t="s">
        <v>186</v>
      </c>
      <c r="F4" s="191" t="s">
        <v>221</v>
      </c>
    </row>
    <row r="5" spans="1:73">
      <c r="A5" s="192"/>
      <c r="B5" s="193" t="s">
        <v>390</v>
      </c>
      <c r="C5" s="194">
        <f>SUM(C6:C9)</f>
        <v>8517.2999999999993</v>
      </c>
      <c r="D5" s="194">
        <f t="shared" ref="D5:E5" si="0">SUM(D6:D9)</f>
        <v>5145.1000000000004</v>
      </c>
      <c r="E5" s="194">
        <f t="shared" si="0"/>
        <v>2297.3999999999996</v>
      </c>
      <c r="F5" s="194">
        <f>SUM(F6:F9)</f>
        <v>15959.8</v>
      </c>
      <c r="G5" s="192"/>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K5" s="192"/>
      <c r="AL5" s="192"/>
      <c r="AM5" s="192"/>
      <c r="AN5" s="192"/>
      <c r="AO5" s="192"/>
      <c r="AP5" s="19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row>
    <row r="6" spans="1:73">
      <c r="A6" s="192"/>
      <c r="B6" s="196" t="s">
        <v>391</v>
      </c>
      <c r="C6" s="197">
        <f>SUM(C28:C29)</f>
        <v>4862</v>
      </c>
      <c r="D6" s="197">
        <f t="shared" ref="D6" si="1">SUM(D28:D29)</f>
        <v>609.1</v>
      </c>
      <c r="E6" s="197">
        <f>SUM(E28:E29)</f>
        <v>2195.6999999999998</v>
      </c>
      <c r="F6" s="194">
        <f>SUM(C6:E6)</f>
        <v>7666.8</v>
      </c>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row>
    <row r="7" spans="1:73">
      <c r="A7" s="192"/>
      <c r="B7" s="196" t="s">
        <v>392</v>
      </c>
      <c r="C7" s="198">
        <f>SUM(C31:C32)</f>
        <v>2342.6999999999998</v>
      </c>
      <c r="D7" s="198">
        <f t="shared" ref="D7:E7" si="2">SUM(D31:D32)</f>
        <v>996</v>
      </c>
      <c r="E7" s="198">
        <f t="shared" si="2"/>
        <v>101.7</v>
      </c>
      <c r="F7" s="194">
        <f>SUM(C7:E7)</f>
        <v>3440.3999999999996</v>
      </c>
      <c r="G7" s="192"/>
      <c r="H7" s="199"/>
      <c r="I7" s="200"/>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row>
    <row r="8" spans="1:73">
      <c r="A8" s="192"/>
      <c r="B8" s="196" t="s">
        <v>393</v>
      </c>
      <c r="C8" s="198">
        <f>SUM(C34:C35)</f>
        <v>1308.3</v>
      </c>
      <c r="D8" s="198">
        <f t="shared" ref="D8:E8" si="3">SUM(D34:D35)</f>
        <v>3540</v>
      </c>
      <c r="E8" s="198">
        <f t="shared" si="3"/>
        <v>0</v>
      </c>
      <c r="F8" s="194">
        <f t="shared" ref="F8:F9" si="4">SUM(C8:E8)</f>
        <v>4848.3</v>
      </c>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row>
    <row r="9" spans="1:73">
      <c r="A9" s="192"/>
      <c r="B9" s="196" t="s">
        <v>394</v>
      </c>
      <c r="C9" s="201">
        <f>SUM(C37:C38)</f>
        <v>4.3</v>
      </c>
      <c r="D9" s="201">
        <f t="shared" ref="D9:E9" si="5">SUM(D37:D38)</f>
        <v>0</v>
      </c>
      <c r="E9" s="201">
        <f t="shared" si="5"/>
        <v>0</v>
      </c>
      <c r="F9" s="194">
        <f t="shared" si="4"/>
        <v>4.3</v>
      </c>
      <c r="G9" s="20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row>
    <row r="10" spans="1:73">
      <c r="A10" s="192"/>
      <c r="B10" s="203" t="s">
        <v>395</v>
      </c>
      <c r="C10" s="201">
        <f>SUM(C48:C49)</f>
        <v>0</v>
      </c>
      <c r="D10" s="201">
        <f t="shared" ref="D10:E10" si="6">SUM(D48:D49)</f>
        <v>6038.8</v>
      </c>
      <c r="E10" s="201">
        <f t="shared" si="6"/>
        <v>4384.2</v>
      </c>
      <c r="F10" s="194">
        <f>SUM(C10:E10)</f>
        <v>10423</v>
      </c>
      <c r="G10" s="192"/>
      <c r="H10" s="199"/>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row>
    <row r="11" spans="1:73">
      <c r="A11" s="192"/>
      <c r="B11" s="193" t="s">
        <v>396</v>
      </c>
      <c r="C11" s="204">
        <f>SUM(C6:C9)-C10</f>
        <v>8517.2999999999993</v>
      </c>
      <c r="D11" s="204">
        <f>SUM(D6:D9)-D10</f>
        <v>-893.69999999999982</v>
      </c>
      <c r="E11" s="204">
        <f t="shared" ref="E11" si="7">SUM(E6:E9)-E10</f>
        <v>-2086.8000000000002</v>
      </c>
      <c r="F11" s="194">
        <f>SUM(C11:E11)</f>
        <v>5536.7999999999993</v>
      </c>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row>
    <row r="12" spans="1:73">
      <c r="A12" s="192"/>
      <c r="B12" s="193" t="s">
        <v>397</v>
      </c>
      <c r="C12" s="198">
        <v>9271</v>
      </c>
      <c r="D12" s="198">
        <v>900.5</v>
      </c>
      <c r="E12" s="205">
        <v>0</v>
      </c>
      <c r="F12" s="194">
        <f>SUM(C12:E12)</f>
        <v>10171.5</v>
      </c>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row>
    <row r="13" spans="1:73" ht="33.75" customHeight="1">
      <c r="A13" s="192"/>
      <c r="B13" s="206" t="s">
        <v>398</v>
      </c>
      <c r="C13" s="206"/>
      <c r="D13" s="206"/>
      <c r="E13" s="206"/>
      <c r="F13" s="206"/>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row>
    <row r="14" spans="1:73" ht="30" customHeight="1">
      <c r="A14" s="192"/>
      <c r="B14" s="207" t="s">
        <v>399</v>
      </c>
      <c r="C14" s="207"/>
      <c r="D14" s="207"/>
      <c r="E14" s="207"/>
      <c r="F14" s="207"/>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row>
    <row r="15" spans="1:73" ht="14.25" customHeight="1">
      <c r="A15" s="192"/>
      <c r="B15" s="207" t="s">
        <v>400</v>
      </c>
      <c r="C15" s="207"/>
      <c r="D15" s="207"/>
      <c r="E15" s="207"/>
      <c r="F15" s="207"/>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row>
    <row r="16" spans="1:73" ht="24.75" customHeight="1">
      <c r="A16" s="192"/>
      <c r="B16" s="208" t="s">
        <v>401</v>
      </c>
      <c r="C16" s="208"/>
      <c r="D16" s="208"/>
      <c r="E16" s="208"/>
      <c r="F16" s="208"/>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row>
    <row r="17" spans="1:73" ht="26.1" customHeight="1">
      <c r="A17" s="192"/>
      <c r="B17" s="209" t="s">
        <v>402</v>
      </c>
      <c r="C17" s="209"/>
      <c r="D17" s="209"/>
      <c r="E17" s="209"/>
      <c r="F17" s="209"/>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row>
    <row r="18" spans="1:73" ht="17.25" customHeight="1">
      <c r="A18" s="192"/>
      <c r="B18" s="210"/>
      <c r="C18" s="210"/>
      <c r="D18" s="210"/>
      <c r="E18" s="210"/>
      <c r="F18" s="210"/>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row>
    <row r="19" spans="1:73" ht="27.75">
      <c r="A19" s="192"/>
      <c r="B19" s="211" t="s">
        <v>403</v>
      </c>
      <c r="C19" s="191" t="s">
        <v>184</v>
      </c>
      <c r="D19" s="191" t="s">
        <v>185</v>
      </c>
      <c r="E19" s="161" t="s">
        <v>186</v>
      </c>
      <c r="F19" s="191" t="s">
        <v>221</v>
      </c>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row>
    <row r="20" spans="1:73">
      <c r="A20" s="192"/>
      <c r="B20" s="212" t="s">
        <v>391</v>
      </c>
      <c r="C20" s="201">
        <f>SUM(C28:C29)</f>
        <v>4862</v>
      </c>
      <c r="D20" s="201">
        <v>0</v>
      </c>
      <c r="E20" s="201">
        <v>0</v>
      </c>
      <c r="F20" s="201">
        <f>SUM(C20:E20)</f>
        <v>4862</v>
      </c>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row>
    <row r="21" spans="1:73">
      <c r="A21" s="192"/>
      <c r="B21" s="212" t="s">
        <v>404</v>
      </c>
      <c r="C21" s="201">
        <f>SUM(C31)</f>
        <v>2342.6999999999998</v>
      </c>
      <c r="D21" s="201">
        <v>0</v>
      </c>
      <c r="E21" s="201">
        <v>0</v>
      </c>
      <c r="F21" s="201">
        <f>SUM(C21:E21)</f>
        <v>2342.6999999999998</v>
      </c>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row>
    <row r="22" spans="1:73">
      <c r="A22" s="192"/>
      <c r="B22" s="212" t="s">
        <v>405</v>
      </c>
      <c r="C22" s="201">
        <f>SUM(C34:C35)</f>
        <v>1308.3</v>
      </c>
      <c r="D22" s="201">
        <v>0</v>
      </c>
      <c r="E22" s="201">
        <v>0</v>
      </c>
      <c r="F22" s="201">
        <f>SUM(C22:E22)</f>
        <v>1308.3</v>
      </c>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row>
    <row r="23" spans="1:73">
      <c r="A23" s="192"/>
      <c r="B23" s="212" t="s">
        <v>406</v>
      </c>
      <c r="C23" s="201">
        <f>SUM(C37:C38)</f>
        <v>4.3</v>
      </c>
      <c r="D23" s="201">
        <v>0</v>
      </c>
      <c r="E23" s="201">
        <v>0</v>
      </c>
      <c r="F23" s="201">
        <f>SUM(C23:E23)</f>
        <v>4.3</v>
      </c>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row>
    <row r="24" spans="1:73">
      <c r="A24" s="192"/>
      <c r="B24" s="213" t="s">
        <v>407</v>
      </c>
      <c r="C24" s="213"/>
      <c r="D24" s="213"/>
      <c r="E24" s="213"/>
      <c r="F24" s="213"/>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row>
    <row r="25" spans="1:73">
      <c r="A25" s="192"/>
      <c r="B25" s="214"/>
      <c r="C25" s="214"/>
      <c r="D25" s="214"/>
      <c r="E25" s="214"/>
      <c r="F25" s="214"/>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row>
    <row r="26" spans="1:73" ht="27.75">
      <c r="A26" s="192"/>
      <c r="B26" s="211" t="s">
        <v>521</v>
      </c>
      <c r="C26" s="191" t="s">
        <v>184</v>
      </c>
      <c r="D26" s="191" t="s">
        <v>185</v>
      </c>
      <c r="E26" s="161" t="s">
        <v>186</v>
      </c>
      <c r="F26" s="191" t="s">
        <v>221</v>
      </c>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row>
    <row r="27" spans="1:73" ht="17.25" customHeight="1">
      <c r="A27" s="192"/>
      <c r="B27" s="193" t="s">
        <v>391</v>
      </c>
      <c r="C27" s="215"/>
      <c r="D27" s="215"/>
      <c r="E27" s="216"/>
      <c r="F27" s="217"/>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row>
    <row r="28" spans="1:73" ht="15.75" customHeight="1">
      <c r="A28" s="192"/>
      <c r="B28" s="218" t="s">
        <v>408</v>
      </c>
      <c r="C28" s="219">
        <v>4862</v>
      </c>
      <c r="D28" s="219">
        <v>609.1</v>
      </c>
      <c r="E28" s="219">
        <v>2195.6999999999998</v>
      </c>
      <c r="F28" s="219">
        <f>SUM(C28:E28)</f>
        <v>7666.8</v>
      </c>
      <c r="G28" s="220"/>
      <c r="H28" s="220"/>
      <c r="I28" s="220"/>
      <c r="J28" s="220"/>
      <c r="K28" s="220"/>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row>
    <row r="29" spans="1:73" ht="16.5" customHeight="1">
      <c r="A29" s="192"/>
      <c r="B29" s="218" t="s">
        <v>409</v>
      </c>
      <c r="C29" s="201">
        <v>0</v>
      </c>
      <c r="D29" s="201">
        <v>0</v>
      </c>
      <c r="E29" s="201">
        <v>0</v>
      </c>
      <c r="F29" s="201">
        <f>SUM(C29:E29)</f>
        <v>0</v>
      </c>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row>
    <row r="30" spans="1:73" ht="18.75" customHeight="1">
      <c r="A30" s="192"/>
      <c r="B30" s="193" t="s">
        <v>404</v>
      </c>
      <c r="C30" s="221"/>
      <c r="D30" s="221"/>
      <c r="E30" s="222"/>
      <c r="F30" s="221"/>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row>
    <row r="31" spans="1:73" ht="15.75" customHeight="1">
      <c r="A31" s="192"/>
      <c r="B31" s="218" t="s">
        <v>408</v>
      </c>
      <c r="C31" s="219">
        <v>2342.6999999999998</v>
      </c>
      <c r="D31" s="219">
        <v>996</v>
      </c>
      <c r="E31" s="219">
        <v>101.7</v>
      </c>
      <c r="F31" s="219">
        <f>SUM(C31:E31)</f>
        <v>3440.3999999999996</v>
      </c>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row>
    <row r="32" spans="1:73" ht="15.75" customHeight="1">
      <c r="A32" s="192"/>
      <c r="B32" s="218" t="s">
        <v>409</v>
      </c>
      <c r="C32" s="201">
        <v>0</v>
      </c>
      <c r="D32" s="201">
        <v>0</v>
      </c>
      <c r="E32" s="201">
        <v>0</v>
      </c>
      <c r="F32" s="201">
        <f>SUM(C32:E32)</f>
        <v>0</v>
      </c>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row>
    <row r="33" spans="1:73" ht="19.5" customHeight="1">
      <c r="A33" s="192"/>
      <c r="B33" s="193" t="s">
        <v>405</v>
      </c>
      <c r="C33" s="221"/>
      <c r="D33" s="221"/>
      <c r="E33" s="222"/>
      <c r="F33" s="221"/>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row>
    <row r="34" spans="1:73" ht="12.75" customHeight="1">
      <c r="A34" s="192"/>
      <c r="B34" s="218" t="s">
        <v>408</v>
      </c>
      <c r="C34" s="201">
        <v>1308.3</v>
      </c>
      <c r="D34" s="223">
        <v>3540</v>
      </c>
      <c r="E34" s="224">
        <v>0</v>
      </c>
      <c r="F34" s="219">
        <f>SUM(C34:E34)</f>
        <v>4848.3</v>
      </c>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row>
    <row r="35" spans="1:73" ht="16.5" customHeight="1">
      <c r="A35" s="192"/>
      <c r="B35" s="218" t="s">
        <v>409</v>
      </c>
      <c r="C35" s="201">
        <v>0</v>
      </c>
      <c r="D35" s="201">
        <v>0</v>
      </c>
      <c r="E35" s="201">
        <v>0</v>
      </c>
      <c r="F35" s="201">
        <f>SUM(C35:E35)</f>
        <v>0</v>
      </c>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row>
    <row r="36" spans="1:73">
      <c r="A36" s="192"/>
      <c r="B36" s="212" t="s">
        <v>406</v>
      </c>
      <c r="C36" s="221"/>
      <c r="D36" s="221"/>
      <c r="E36" s="222"/>
      <c r="F36" s="221"/>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row>
    <row r="37" spans="1:73" ht="14.25" customHeight="1">
      <c r="A37" s="192"/>
      <c r="B37" s="218" t="s">
        <v>408</v>
      </c>
      <c r="C37" s="201">
        <v>4.3</v>
      </c>
      <c r="D37" s="221">
        <v>0</v>
      </c>
      <c r="E37" s="221">
        <v>0</v>
      </c>
      <c r="F37" s="201">
        <f>SUM(C37:E37)</f>
        <v>4.3</v>
      </c>
      <c r="G37" s="192"/>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row>
    <row r="38" spans="1:73" ht="15.75" customHeight="1">
      <c r="A38" s="192"/>
      <c r="B38" s="218" t="s">
        <v>409</v>
      </c>
      <c r="C38" s="221">
        <v>0</v>
      </c>
      <c r="D38" s="221">
        <v>0</v>
      </c>
      <c r="E38" s="221">
        <v>0</v>
      </c>
      <c r="F38" s="221">
        <f>SUM(C38:E38)</f>
        <v>0</v>
      </c>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row>
    <row r="39" spans="1:73" ht="19.5" customHeight="1">
      <c r="A39" s="192"/>
      <c r="B39" s="225" t="s">
        <v>410</v>
      </c>
      <c r="C39" s="225"/>
      <c r="D39" s="225"/>
      <c r="E39" s="225"/>
      <c r="F39" s="225"/>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row>
    <row r="40" spans="1:73">
      <c r="A40" s="192"/>
      <c r="B40" s="226"/>
      <c r="C40" s="227"/>
      <c r="D40" s="227"/>
      <c r="E40" s="227"/>
      <c r="F40" s="227"/>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row>
    <row r="41" spans="1:73">
      <c r="A41" s="192"/>
      <c r="B41" s="228" t="s">
        <v>411</v>
      </c>
      <c r="C41" s="191" t="s">
        <v>184</v>
      </c>
      <c r="D41" s="191" t="s">
        <v>185</v>
      </c>
      <c r="E41" s="161" t="s">
        <v>186</v>
      </c>
      <c r="F41" s="191" t="s">
        <v>221</v>
      </c>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row>
    <row r="42" spans="1:73">
      <c r="A42" s="192"/>
      <c r="B42" s="203" t="s">
        <v>391</v>
      </c>
      <c r="C42" s="229">
        <v>0</v>
      </c>
      <c r="D42" s="230">
        <v>6038.8</v>
      </c>
      <c r="E42" s="230">
        <v>4384.2</v>
      </c>
      <c r="F42" s="231">
        <f>SUM(C42:E42)</f>
        <v>10423</v>
      </c>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row>
    <row r="43" spans="1:73">
      <c r="A43" s="192"/>
      <c r="B43" s="232" t="s">
        <v>404</v>
      </c>
      <c r="C43" s="221">
        <v>0</v>
      </c>
      <c r="D43" s="221">
        <v>0</v>
      </c>
      <c r="E43" s="221">
        <v>0</v>
      </c>
      <c r="F43" s="215">
        <f>SUM(C43:E43)</f>
        <v>0</v>
      </c>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row>
    <row r="44" spans="1:73">
      <c r="A44" s="192"/>
      <c r="B44" s="232" t="s">
        <v>412</v>
      </c>
      <c r="C44" s="221">
        <v>0</v>
      </c>
      <c r="D44" s="221">
        <v>0</v>
      </c>
      <c r="E44" s="221">
        <v>0</v>
      </c>
      <c r="F44" s="215">
        <f>SUM(C44:E44)</f>
        <v>0</v>
      </c>
      <c r="G44" s="192"/>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row>
    <row r="45" spans="1:73">
      <c r="A45" s="192"/>
      <c r="B45" s="233" t="s">
        <v>413</v>
      </c>
      <c r="C45" s="234"/>
      <c r="D45" s="234"/>
      <c r="E45" s="234"/>
      <c r="F45" s="234"/>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row>
    <row r="46" spans="1:73">
      <c r="A46" s="192"/>
      <c r="B46" s="214"/>
      <c r="C46" s="235"/>
      <c r="D46" s="235"/>
      <c r="E46" s="235"/>
      <c r="F46" s="235"/>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row>
    <row r="47" spans="1:73">
      <c r="A47" s="192"/>
      <c r="B47" s="108" t="s">
        <v>414</v>
      </c>
      <c r="C47" s="191" t="s">
        <v>184</v>
      </c>
      <c r="D47" s="191" t="s">
        <v>185</v>
      </c>
      <c r="E47" s="161" t="s">
        <v>186</v>
      </c>
      <c r="F47" s="191" t="s">
        <v>221</v>
      </c>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row>
    <row r="48" spans="1:73" ht="16.5" customHeight="1">
      <c r="A48" s="192"/>
      <c r="B48" s="203" t="s">
        <v>408</v>
      </c>
      <c r="C48" s="230">
        <v>0</v>
      </c>
      <c r="D48" s="230">
        <f>D42</f>
        <v>6038.8</v>
      </c>
      <c r="E48" s="230">
        <f>E42</f>
        <v>4384.2</v>
      </c>
      <c r="F48" s="231">
        <f>SUM(C48:E48)</f>
        <v>10423</v>
      </c>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row>
    <row r="49" spans="1:73" ht="15" customHeight="1">
      <c r="A49" s="192"/>
      <c r="B49" s="203" t="s">
        <v>409</v>
      </c>
      <c r="C49" s="230">
        <v>0</v>
      </c>
      <c r="D49" s="230">
        <v>0</v>
      </c>
      <c r="E49" s="230">
        <v>0</v>
      </c>
      <c r="F49" s="230">
        <f>SUM(C49:E49)</f>
        <v>0</v>
      </c>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row>
    <row r="50" spans="1:73">
      <c r="A50" s="192"/>
      <c r="B50" s="236" t="s">
        <v>415</v>
      </c>
      <c r="C50" s="236"/>
      <c r="D50" s="236"/>
      <c r="E50" s="236"/>
      <c r="F50" s="236"/>
      <c r="G50" s="192"/>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row>
    <row r="51" spans="1:73">
      <c r="A51" s="192"/>
      <c r="B51" s="237"/>
      <c r="C51" s="238"/>
      <c r="D51" s="238"/>
      <c r="E51" s="238"/>
      <c r="F51" s="239"/>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row>
    <row r="52" spans="1:73">
      <c r="A52" s="192"/>
      <c r="B52" s="240"/>
      <c r="C52" s="191" t="s">
        <v>184</v>
      </c>
      <c r="D52" s="191" t="s">
        <v>185</v>
      </c>
      <c r="E52" s="161" t="s">
        <v>186</v>
      </c>
      <c r="F52" s="191" t="s">
        <v>221</v>
      </c>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row>
    <row r="53" spans="1:73" ht="34.5" customHeight="1">
      <c r="A53" s="192"/>
      <c r="B53" s="241" t="s">
        <v>416</v>
      </c>
      <c r="C53" s="231">
        <f>C11</f>
        <v>8517.2999999999993</v>
      </c>
      <c r="D53" s="230" t="s">
        <v>191</v>
      </c>
      <c r="E53" s="230" t="s">
        <v>191</v>
      </c>
      <c r="F53" s="231">
        <f>SUM(C53:E53)</f>
        <v>8517.2999999999993</v>
      </c>
      <c r="G53" s="192"/>
      <c r="H53" s="192"/>
      <c r="I53" s="199"/>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row>
    <row r="54" spans="1:73" ht="30" customHeight="1">
      <c r="A54" s="192"/>
      <c r="B54" s="233" t="s">
        <v>417</v>
      </c>
      <c r="C54" s="234"/>
      <c r="D54" s="234"/>
      <c r="E54" s="234"/>
      <c r="F54" s="234"/>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c r="AD54" s="192"/>
      <c r="AE54" s="192"/>
      <c r="AF54" s="192"/>
      <c r="AG54" s="192"/>
      <c r="AH54" s="192"/>
      <c r="AI54" s="192"/>
      <c r="AJ54" s="192"/>
      <c r="AK54" s="192"/>
      <c r="AL54" s="192"/>
      <c r="AM54" s="192"/>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row>
    <row r="55" spans="1:73" ht="14.25" customHeight="1">
      <c r="A55" s="192"/>
      <c r="B55" s="242"/>
      <c r="C55" s="242"/>
      <c r="D55" s="242"/>
      <c r="E55" s="242"/>
      <c r="F55" s="24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row>
    <row r="56" spans="1:73" ht="15.6" customHeight="1">
      <c r="A56" s="192"/>
      <c r="B56" s="243"/>
      <c r="C56" s="244" t="s">
        <v>184</v>
      </c>
      <c r="D56" s="244" t="s">
        <v>185</v>
      </c>
      <c r="E56" s="147" t="s">
        <v>186</v>
      </c>
      <c r="F56" s="191" t="s">
        <v>221</v>
      </c>
      <c r="G56" s="245"/>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row>
    <row r="57" spans="1:73">
      <c r="A57" s="192"/>
      <c r="B57" s="246" t="s">
        <v>418</v>
      </c>
      <c r="C57" s="229">
        <v>0</v>
      </c>
      <c r="D57" s="229">
        <v>2</v>
      </c>
      <c r="E57" s="229">
        <v>1</v>
      </c>
      <c r="F57" s="166">
        <f>SUM(C57:E57)</f>
        <v>3</v>
      </c>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row>
    <row r="58" spans="1:73" ht="30.75" customHeight="1">
      <c r="A58" s="192"/>
      <c r="B58" s="233" t="s">
        <v>419</v>
      </c>
      <c r="C58" s="234"/>
      <c r="D58" s="234"/>
      <c r="E58" s="234"/>
      <c r="F58" s="234"/>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192"/>
      <c r="AF58" s="192"/>
      <c r="AG58" s="192"/>
      <c r="AH58" s="192"/>
      <c r="AI58" s="192"/>
      <c r="AJ58" s="192"/>
      <c r="AK58" s="192"/>
      <c r="AL58" s="192"/>
      <c r="AM58" s="192"/>
      <c r="AN58" s="192"/>
      <c r="AO58" s="192"/>
      <c r="AP58" s="192"/>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row>
    <row r="59" spans="1:73">
      <c r="A59" s="192"/>
      <c r="B59" s="247"/>
      <c r="C59" s="248"/>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192"/>
      <c r="AM59" s="192"/>
      <c r="AN59" s="192"/>
      <c r="AO59" s="192"/>
      <c r="AP59" s="1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row>
    <row r="60" spans="1:73">
      <c r="A60" s="192"/>
      <c r="B60" s="247"/>
      <c r="C60" s="248"/>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row>
    <row r="61" spans="1:73">
      <c r="A61" s="192"/>
      <c r="B61" s="247"/>
      <c r="C61" s="248"/>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row>
    <row r="62" spans="1:73">
      <c r="A62" s="192"/>
      <c r="B62" s="247"/>
      <c r="C62" s="248"/>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row>
    <row r="63" spans="1:73">
      <c r="A63" s="192"/>
      <c r="B63" s="247"/>
      <c r="C63" s="248"/>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row>
    <row r="64" spans="1:73">
      <c r="A64" s="192"/>
      <c r="B64" s="247"/>
      <c r="C64" s="248"/>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row>
    <row r="65" spans="1:73">
      <c r="A65" s="192"/>
      <c r="B65" s="247"/>
      <c r="C65" s="248"/>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row>
    <row r="66" spans="1:73">
      <c r="A66" s="192"/>
      <c r="B66" s="247"/>
      <c r="C66" s="248"/>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row>
    <row r="67" spans="1:73">
      <c r="A67" s="192"/>
      <c r="B67" s="247"/>
      <c r="C67" s="248"/>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row>
    <row r="68" spans="1:73">
      <c r="A68" s="192"/>
      <c r="B68" s="247"/>
      <c r="C68" s="248"/>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row>
    <row r="69" spans="1:73">
      <c r="A69" s="192"/>
      <c r="B69" s="247"/>
      <c r="C69" s="248"/>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row>
    <row r="70" spans="1:73">
      <c r="A70" s="192"/>
      <c r="B70" s="247"/>
      <c r="C70" s="248"/>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row>
    <row r="71" spans="1:73">
      <c r="A71" s="192"/>
      <c r="B71" s="247"/>
      <c r="C71" s="248"/>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row>
    <row r="72" spans="1:73">
      <c r="A72" s="192"/>
      <c r="B72" s="247"/>
      <c r="C72" s="248"/>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row>
    <row r="73" spans="1:73">
      <c r="A73" s="192"/>
      <c r="B73" s="247"/>
      <c r="C73" s="248"/>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row>
    <row r="74" spans="1:73">
      <c r="A74" s="192"/>
      <c r="B74" s="247"/>
      <c r="C74" s="248"/>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row>
    <row r="75" spans="1:73">
      <c r="A75" s="192"/>
      <c r="B75" s="247"/>
      <c r="C75" s="248"/>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row>
    <row r="76" spans="1:73">
      <c r="A76" s="192"/>
      <c r="B76" s="247"/>
      <c r="C76" s="248"/>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row>
    <row r="77" spans="1:73">
      <c r="A77" s="192"/>
      <c r="B77" s="247"/>
      <c r="C77" s="248"/>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row>
    <row r="78" spans="1:73">
      <c r="A78" s="192"/>
      <c r="B78" s="247"/>
      <c r="C78" s="248"/>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row>
    <row r="79" spans="1:73">
      <c r="A79" s="192"/>
      <c r="B79" s="247"/>
      <c r="C79" s="248"/>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row>
    <row r="80" spans="1:73">
      <c r="A80" s="192"/>
      <c r="B80" s="247"/>
      <c r="C80" s="248"/>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row>
    <row r="81" spans="24:73">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row>
    <row r="82" spans="24:73">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row>
    <row r="83" spans="24:73">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row>
    <row r="84" spans="24:73">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row>
    <row r="85" spans="24:73">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row>
    <row r="86" spans="24:73">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row>
    <row r="87" spans="24:73">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row>
    <row r="88" spans="24:73">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row>
    <row r="89" spans="24:73">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row>
    <row r="90" spans="24:73">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row>
    <row r="91" spans="24:73">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row>
    <row r="92" spans="24:73">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row>
    <row r="93" spans="24:73">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row>
    <row r="94" spans="24:73">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row>
    <row r="95" spans="24:73">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row>
    <row r="96" spans="24:73">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row>
    <row r="97" spans="24:73">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row>
    <row r="98" spans="24:73">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row>
    <row r="99" spans="24:73">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row>
    <row r="100" spans="24:73">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row>
    <row r="101" spans="24:73">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row>
    <row r="102" spans="24:73">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row>
    <row r="103" spans="24:73">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row>
    <row r="104" spans="24:73">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row>
    <row r="105" spans="24:73">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row>
    <row r="106" spans="24:73">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row>
    <row r="107" spans="24:73">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row>
    <row r="108" spans="24:73">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row>
    <row r="109" spans="24:73">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row>
    <row r="110" spans="24:73">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row>
    <row r="111" spans="24:73">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row>
    <row r="112" spans="24:73">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row>
    <row r="113" spans="24:73">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row>
    <row r="114" spans="24:73">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row>
    <row r="115" spans="24:73">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row>
    <row r="116" spans="24:73">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row>
    <row r="117" spans="24:73">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row>
    <row r="118" spans="24:73">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row>
    <row r="119" spans="24:73">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row>
    <row r="120" spans="24:73">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row>
    <row r="121" spans="24:73">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row>
    <row r="122" spans="24:73">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row>
    <row r="123" spans="24:73">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row>
    <row r="124" spans="24:73">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row>
    <row r="125" spans="24:73">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row>
    <row r="126" spans="24:73">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row>
    <row r="127" spans="24:73">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row>
    <row r="128" spans="24:73">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row>
    <row r="129" spans="24:73">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row>
    <row r="130" spans="24:73">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row>
    <row r="131" spans="24:73">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row>
    <row r="132" spans="24:73">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row>
    <row r="133" spans="24:73">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row>
    <row r="134" spans="24:73">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row>
    <row r="135" spans="24:73">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row>
    <row r="136" spans="24:73">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row>
    <row r="137" spans="24:73">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row>
    <row r="138" spans="24:73">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row>
    <row r="139" spans="24:73">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row>
    <row r="140" spans="24:73">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row>
    <row r="141" spans="24:73">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row>
    <row r="142" spans="24:73">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row>
    <row r="143" spans="24:73">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row>
    <row r="144" spans="24:73">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row>
    <row r="145" spans="24:73">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row>
    <row r="146" spans="24:73">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row>
    <row r="147" spans="24:73">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row>
    <row r="148" spans="24:73">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row>
    <row r="149" spans="24:73">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row>
    <row r="150" spans="24:73">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row>
    <row r="151" spans="24:73">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row>
    <row r="152" spans="24:73">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row>
    <row r="153" spans="24:73">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row>
    <row r="154" spans="24:73">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row>
    <row r="155" spans="24:73">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row>
    <row r="156" spans="24:73">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row>
    <row r="157" spans="24:73">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row>
    <row r="158" spans="24:73">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row>
    <row r="159" spans="24:73">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row>
    <row r="160" spans="24:73">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row>
    <row r="161" spans="24:73">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row>
    <row r="162" spans="24:73">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row>
    <row r="163" spans="24:73">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row>
    <row r="164" spans="24:73">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row>
    <row r="165" spans="24:73">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row>
    <row r="166" spans="24:73">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row>
    <row r="167" spans="24:73">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row>
    <row r="168" spans="24:73">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row>
    <row r="169" spans="24:73">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row>
    <row r="170" spans="24:73">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row>
    <row r="171" spans="24:73">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row>
    <row r="172" spans="24:73">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row>
    <row r="173" spans="24:73">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row>
    <row r="174" spans="24:73">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row>
    <row r="175" spans="24:73">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row>
    <row r="176" spans="24:73">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row>
    <row r="177" spans="24:73">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row>
    <row r="178" spans="24:73">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row>
    <row r="179" spans="24:73">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row>
    <row r="180" spans="24:73">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row>
    <row r="181" spans="24:73">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row>
    <row r="182" spans="24:73">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row>
    <row r="183" spans="24:73">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row>
    <row r="184" spans="24:73">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row>
    <row r="185" spans="24:73">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row>
    <row r="186" spans="24:73">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row>
    <row r="187" spans="24:73">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row>
    <row r="188" spans="24:73">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row>
    <row r="189" spans="24:73">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row>
    <row r="190" spans="24:73">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row>
    <row r="191" spans="24:73">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row>
    <row r="192" spans="24:73">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row>
    <row r="193" spans="24:73">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row>
    <row r="194" spans="24:73">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row>
    <row r="195" spans="24:73">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row>
    <row r="196" spans="24:73">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row>
    <row r="197" spans="24:73">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row>
    <row r="198" spans="24:73">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row>
    <row r="199" spans="24:73">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row>
    <row r="200" spans="24:73">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row>
    <row r="201" spans="24:73">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row>
    <row r="202" spans="24:73">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row>
    <row r="203" spans="24:73">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row>
    <row r="204" spans="24:73">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row>
    <row r="205" spans="24:73">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row>
    <row r="206" spans="24:73">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row>
    <row r="207" spans="24:73">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row>
    <row r="208" spans="24:73">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row>
    <row r="209" spans="24:73">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row>
    <row r="210" spans="24:73">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row>
    <row r="211" spans="24:73">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row>
    <row r="212" spans="24:73">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row>
    <row r="213" spans="24:73">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row>
    <row r="214" spans="24:73">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row>
    <row r="215" spans="24:73">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row>
    <row r="216" spans="24:73">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row>
    <row r="217" spans="24:73">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row>
    <row r="218" spans="24:73">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row>
    <row r="219" spans="24:73">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row>
    <row r="220" spans="24:73">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row>
    <row r="221" spans="24:73">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row>
    <row r="222" spans="24:73">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row>
    <row r="223" spans="24:73">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row>
    <row r="224" spans="24:73">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row>
    <row r="225" spans="24:73">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row>
    <row r="226" spans="24:73">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row>
    <row r="227" spans="24:73">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row>
    <row r="228" spans="24:73">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row>
    <row r="229" spans="24:73">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row>
    <row r="230" spans="24:73">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row>
    <row r="231" spans="24:73">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row>
    <row r="232" spans="24:73">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row>
    <row r="233" spans="24:73">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row>
    <row r="234" spans="24:73">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row>
    <row r="235" spans="24:73">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row>
    <row r="236" spans="24:73">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row>
    <row r="237" spans="24:73">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row>
    <row r="238" spans="24:73">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row>
    <row r="239" spans="24:73">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row>
    <row r="240" spans="24:73">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row>
    <row r="241" spans="24:73">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row>
    <row r="242" spans="24:73">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row>
    <row r="243" spans="24:73">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row>
    <row r="244" spans="24:73">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row>
  </sheetData>
  <sheetProtection algorithmName="SHA-512" hashValue="9eVo3rPHBvwfFnragOlwo7mQjAW+ftmvrklsOclqzyiE7TbTIzfLRL/aNgWCptmuiJbt+mEPEjEPp8MydkPUMg==" saltValue="JqUDFZqJyHoIr6WcK4HnxQ==" spinCount="100000" sheet="1" objects="1" scenarios="1"/>
  <mergeCells count="11">
    <mergeCell ref="B50:F50"/>
    <mergeCell ref="B54:F54"/>
    <mergeCell ref="B58:F58"/>
    <mergeCell ref="B24:F24"/>
    <mergeCell ref="B39:F39"/>
    <mergeCell ref="B45:F45"/>
    <mergeCell ref="B17:F17"/>
    <mergeCell ref="B13:F13"/>
    <mergeCell ref="B14:F14"/>
    <mergeCell ref="B15:F15"/>
    <mergeCell ref="B16:F16"/>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25323A"/>
  </sheetPr>
  <dimension ref="A1:AQ45"/>
  <sheetViews>
    <sheetView workbookViewId="0">
      <pane xSplit="2" ySplit="2" topLeftCell="C3" activePane="bottomRight" state="frozen"/>
      <selection activeCell="H21" sqref="H21"/>
      <selection pane="topRight" activeCell="H21" sqref="H21"/>
      <selection pane="bottomLeft" activeCell="H21" sqref="H21"/>
      <selection pane="bottomRight" activeCell="F17" sqref="F17"/>
    </sheetView>
  </sheetViews>
  <sheetFormatPr defaultColWidth="8.42578125" defaultRowHeight="12.75"/>
  <cols>
    <col min="1" max="1" width="3.42578125" style="89" customWidth="1"/>
    <col min="2" max="2" width="32.42578125" style="89" customWidth="1"/>
    <col min="3" max="3" width="17" style="176" customWidth="1"/>
    <col min="4" max="4" width="17" style="89" customWidth="1"/>
    <col min="5" max="5" width="17.5703125" style="89" customWidth="1"/>
    <col min="6" max="6" width="16" style="89" customWidth="1"/>
    <col min="7" max="7" width="12" style="89" customWidth="1"/>
    <col min="8" max="10" width="8.42578125" style="89"/>
    <col min="11" max="11" width="30.85546875" style="89" customWidth="1"/>
    <col min="12" max="43" width="8.42578125" style="89"/>
    <col min="44" max="16384" width="8.42578125" style="149"/>
  </cols>
  <sheetData>
    <row r="1" spans="2:14" s="72" customFormat="1">
      <c r="C1" s="155"/>
    </row>
    <row r="2" spans="2:14" s="72" customFormat="1" ht="25.5">
      <c r="B2" s="156" t="s">
        <v>182</v>
      </c>
      <c r="C2" s="145"/>
      <c r="D2" s="157"/>
      <c r="E2" s="145"/>
      <c r="F2" s="157"/>
      <c r="G2" s="145"/>
      <c r="H2" s="73"/>
    </row>
    <row r="3" spans="2:14" s="79" customFormat="1">
      <c r="B3" s="76"/>
      <c r="C3" s="77"/>
      <c r="D3" s="158"/>
      <c r="E3" s="77"/>
      <c r="F3" s="158"/>
      <c r="G3" s="77"/>
      <c r="H3" s="159"/>
    </row>
    <row r="4" spans="2:14" ht="27">
      <c r="B4" s="160" t="s">
        <v>420</v>
      </c>
      <c r="C4" s="161" t="s">
        <v>184</v>
      </c>
      <c r="D4" s="162" t="s">
        <v>185</v>
      </c>
      <c r="E4" s="161" t="s">
        <v>186</v>
      </c>
      <c r="F4" s="162" t="s">
        <v>346</v>
      </c>
      <c r="G4" s="161" t="s">
        <v>221</v>
      </c>
      <c r="H4" s="151"/>
    </row>
    <row r="5" spans="2:14">
      <c r="B5" s="163" t="s">
        <v>421</v>
      </c>
      <c r="C5" s="164">
        <v>0</v>
      </c>
      <c r="D5" s="165">
        <v>0</v>
      </c>
      <c r="E5" s="164">
        <v>0</v>
      </c>
      <c r="F5" s="165">
        <v>0</v>
      </c>
      <c r="G5" s="165">
        <f>SUM(C5:F5)</f>
        <v>0</v>
      </c>
    </row>
    <row r="6" spans="2:14">
      <c r="B6" s="163" t="s">
        <v>422</v>
      </c>
      <c r="C6" s="164">
        <v>0</v>
      </c>
      <c r="D6" s="165">
        <v>0</v>
      </c>
      <c r="E6" s="164">
        <v>2</v>
      </c>
      <c r="F6" s="165">
        <v>0</v>
      </c>
      <c r="G6" s="165">
        <f>SUM(C6:F6)</f>
        <v>2</v>
      </c>
    </row>
    <row r="7" spans="2:14">
      <c r="B7" s="163" t="s">
        <v>423</v>
      </c>
      <c r="C7" s="164">
        <v>2</v>
      </c>
      <c r="D7" s="165">
        <v>0</v>
      </c>
      <c r="E7" s="164">
        <v>0</v>
      </c>
      <c r="F7" s="165">
        <v>1</v>
      </c>
      <c r="G7" s="165">
        <f t="shared" ref="G7:G9" si="0">SUM(C7:F7)</f>
        <v>3</v>
      </c>
    </row>
    <row r="8" spans="2:14">
      <c r="B8" s="163" t="s">
        <v>424</v>
      </c>
      <c r="C8" s="164">
        <v>4</v>
      </c>
      <c r="D8" s="165">
        <v>0</v>
      </c>
      <c r="E8" s="164">
        <v>3</v>
      </c>
      <c r="F8" s="165">
        <v>0</v>
      </c>
      <c r="G8" s="165">
        <f t="shared" si="0"/>
        <v>7</v>
      </c>
    </row>
    <row r="9" spans="2:14">
      <c r="B9" s="163" t="s">
        <v>425</v>
      </c>
      <c r="C9" s="164">
        <v>0</v>
      </c>
      <c r="D9" s="165">
        <v>0</v>
      </c>
      <c r="E9" s="164">
        <v>115</v>
      </c>
      <c r="F9" s="165">
        <v>0</v>
      </c>
      <c r="G9" s="165">
        <f t="shared" si="0"/>
        <v>115</v>
      </c>
    </row>
    <row r="10" spans="2:14">
      <c r="B10" s="163" t="s">
        <v>221</v>
      </c>
      <c r="C10" s="166">
        <f>SUM(C5:C9)</f>
        <v>6</v>
      </c>
      <c r="D10" s="166">
        <f t="shared" ref="D10:G10" si="1">SUM(D5:D9)</f>
        <v>0</v>
      </c>
      <c r="E10" s="166">
        <f t="shared" si="1"/>
        <v>120</v>
      </c>
      <c r="F10" s="166">
        <f t="shared" si="1"/>
        <v>1</v>
      </c>
      <c r="G10" s="166">
        <f t="shared" si="1"/>
        <v>127</v>
      </c>
    </row>
    <row r="11" spans="2:14" ht="30" customHeight="1">
      <c r="B11" s="167" t="s">
        <v>426</v>
      </c>
      <c r="C11" s="167"/>
      <c r="D11" s="167"/>
      <c r="E11" s="167"/>
      <c r="F11" s="167"/>
      <c r="G11" s="167"/>
    </row>
    <row r="12" spans="2:14">
      <c r="B12" s="168"/>
      <c r="C12" s="169"/>
      <c r="D12" s="169"/>
      <c r="E12" s="169"/>
      <c r="F12" s="169"/>
      <c r="G12" s="169"/>
    </row>
    <row r="13" spans="2:14" ht="27">
      <c r="B13" s="170" t="s">
        <v>427</v>
      </c>
      <c r="C13" s="161" t="s">
        <v>184</v>
      </c>
      <c r="D13" s="162" t="s">
        <v>185</v>
      </c>
      <c r="E13" s="161" t="s">
        <v>186</v>
      </c>
      <c r="F13" s="162" t="s">
        <v>346</v>
      </c>
      <c r="G13" s="161" t="s">
        <v>221</v>
      </c>
    </row>
    <row r="14" spans="2:14" ht="28.7" customHeight="1">
      <c r="B14" s="152" t="s">
        <v>428</v>
      </c>
      <c r="C14" s="171">
        <v>1736.42</v>
      </c>
      <c r="D14" s="171">
        <v>1014.81</v>
      </c>
      <c r="E14" s="171">
        <v>1414.75</v>
      </c>
      <c r="F14" s="171">
        <v>0</v>
      </c>
      <c r="G14" s="172">
        <f>SUM(C14:F14)</f>
        <v>4165.9799999999996</v>
      </c>
      <c r="H14" s="151"/>
    </row>
    <row r="15" spans="2:14" ht="18.75" customHeight="1">
      <c r="B15" s="152" t="s">
        <v>519</v>
      </c>
      <c r="C15" s="171">
        <v>84.42</v>
      </c>
      <c r="D15" s="171">
        <v>0</v>
      </c>
      <c r="E15" s="171">
        <v>158.53</v>
      </c>
      <c r="F15" s="171">
        <v>7.5907</v>
      </c>
      <c r="G15" s="172">
        <f t="shared" ref="G15:G19" si="2">SUM(C15:F15)</f>
        <v>250.54069999999999</v>
      </c>
      <c r="K15" s="173"/>
    </row>
    <row r="16" spans="2:14" ht="17.45" customHeight="1">
      <c r="B16" s="152" t="s">
        <v>520</v>
      </c>
      <c r="C16" s="171">
        <v>3</v>
      </c>
      <c r="D16" s="171">
        <v>0</v>
      </c>
      <c r="E16" s="171">
        <v>0</v>
      </c>
      <c r="F16" s="171">
        <v>7.2727000000000004</v>
      </c>
      <c r="G16" s="172">
        <f t="shared" si="2"/>
        <v>10.2727</v>
      </c>
      <c r="L16" s="174"/>
      <c r="M16" s="174"/>
      <c r="N16" s="174"/>
    </row>
    <row r="17" spans="2:15" ht="34.5" customHeight="1">
      <c r="B17" s="152" t="s">
        <v>429</v>
      </c>
      <c r="C17" s="171">
        <v>24.3</v>
      </c>
      <c r="D17" s="171">
        <v>0</v>
      </c>
      <c r="E17" s="171">
        <v>0</v>
      </c>
      <c r="F17" s="175">
        <v>23.131899999999998</v>
      </c>
      <c r="G17" s="172">
        <f>SUM(C17:F17)</f>
        <v>47.431899999999999</v>
      </c>
      <c r="K17" s="176"/>
      <c r="L17" s="177"/>
      <c r="M17" s="177"/>
      <c r="N17" s="177"/>
      <c r="O17" s="178"/>
    </row>
    <row r="18" spans="2:15" ht="25.5">
      <c r="B18" s="152" t="s">
        <v>430</v>
      </c>
      <c r="C18" s="175">
        <f>C14+C15-C16</f>
        <v>1817.8400000000001</v>
      </c>
      <c r="D18" s="175">
        <f t="shared" ref="D18:F18" si="3">D14+D15-D16</f>
        <v>1014.81</v>
      </c>
      <c r="E18" s="175">
        <f t="shared" si="3"/>
        <v>1573.28</v>
      </c>
      <c r="F18" s="175">
        <f t="shared" si="3"/>
        <v>0.31799999999999962</v>
      </c>
      <c r="G18" s="172">
        <f>SUM(C18:F18)</f>
        <v>4406.2480000000005</v>
      </c>
      <c r="L18" s="177"/>
      <c r="M18" s="177"/>
      <c r="N18" s="177"/>
      <c r="O18" s="178"/>
    </row>
    <row r="19" spans="2:15" ht="14.25">
      <c r="B19" s="152" t="s">
        <v>431</v>
      </c>
      <c r="C19" s="175">
        <f>C17+C18</f>
        <v>1842.14</v>
      </c>
      <c r="D19" s="175">
        <f t="shared" ref="D19:F19" si="4">D17+D18</f>
        <v>1014.81</v>
      </c>
      <c r="E19" s="175">
        <f t="shared" si="4"/>
        <v>1573.28</v>
      </c>
      <c r="F19" s="175">
        <f t="shared" si="4"/>
        <v>23.4499</v>
      </c>
      <c r="G19" s="172">
        <f t="shared" si="2"/>
        <v>4453.6798999999992</v>
      </c>
      <c r="L19" s="177"/>
      <c r="M19" s="177"/>
      <c r="N19" s="177"/>
      <c r="O19" s="178"/>
    </row>
    <row r="20" spans="2:15" ht="17.25" customHeight="1">
      <c r="B20" s="84" t="s">
        <v>432</v>
      </c>
      <c r="C20" s="84"/>
      <c r="D20" s="84"/>
      <c r="E20" s="84"/>
      <c r="F20" s="84"/>
      <c r="G20" s="84"/>
      <c r="L20" s="177"/>
      <c r="M20" s="177"/>
      <c r="N20" s="177"/>
    </row>
    <row r="21" spans="2:15" ht="15" customHeight="1">
      <c r="B21" s="179" t="s">
        <v>433</v>
      </c>
      <c r="C21" s="179"/>
      <c r="D21" s="179"/>
      <c r="E21" s="179"/>
      <c r="F21" s="179"/>
      <c r="G21" s="179"/>
      <c r="K21" s="174"/>
      <c r="L21" s="178"/>
      <c r="M21" s="178"/>
      <c r="N21" s="178"/>
    </row>
    <row r="22" spans="2:15">
      <c r="B22" s="174"/>
      <c r="C22" s="180"/>
      <c r="D22" s="181"/>
      <c r="E22" s="181"/>
      <c r="F22" s="181"/>
      <c r="G22" s="177"/>
    </row>
    <row r="23" spans="2:15">
      <c r="B23" s="176"/>
      <c r="C23" s="181"/>
      <c r="D23" s="180"/>
      <c r="E23" s="180"/>
      <c r="F23" s="180"/>
      <c r="G23" s="177"/>
    </row>
    <row r="24" spans="2:15">
      <c r="B24" s="176"/>
      <c r="C24" s="181"/>
      <c r="D24" s="180"/>
      <c r="E24" s="180"/>
      <c r="F24" s="180"/>
      <c r="G24" s="177"/>
    </row>
    <row r="25" spans="2:15">
      <c r="B25" s="176"/>
      <c r="C25" s="181"/>
      <c r="D25" s="180"/>
      <c r="E25" s="180"/>
      <c r="F25" s="180"/>
      <c r="G25" s="177"/>
    </row>
    <row r="26" spans="2:15">
      <c r="B26" s="176"/>
      <c r="C26" s="181"/>
      <c r="D26" s="180"/>
      <c r="E26" s="180"/>
      <c r="F26" s="180"/>
      <c r="G26" s="177"/>
    </row>
    <row r="27" spans="2:15">
      <c r="B27" s="176"/>
      <c r="C27" s="180"/>
      <c r="D27" s="180"/>
      <c r="E27" s="180"/>
      <c r="F27" s="180"/>
      <c r="G27" s="177"/>
    </row>
    <row r="28" spans="2:15">
      <c r="C28" s="180"/>
      <c r="D28" s="181"/>
      <c r="E28" s="181"/>
      <c r="F28" s="181"/>
      <c r="G28" s="177"/>
    </row>
    <row r="29" spans="2:15">
      <c r="C29" s="180"/>
      <c r="D29" s="181"/>
      <c r="E29" s="181"/>
      <c r="F29" s="181"/>
      <c r="G29" s="177"/>
    </row>
    <row r="30" spans="2:15">
      <c r="C30" s="180"/>
      <c r="D30" s="181"/>
      <c r="E30" s="181"/>
      <c r="F30" s="181"/>
      <c r="G30" s="177"/>
    </row>
    <row r="31" spans="2:15">
      <c r="B31" s="174"/>
      <c r="C31" s="180"/>
      <c r="D31" s="181"/>
      <c r="E31" s="181"/>
      <c r="F31" s="181"/>
      <c r="G31" s="177"/>
    </row>
    <row r="32" spans="2:15">
      <c r="B32" s="176"/>
      <c r="C32" s="181"/>
      <c r="D32" s="180"/>
      <c r="E32" s="180"/>
      <c r="F32" s="180"/>
      <c r="G32" s="177"/>
    </row>
    <row r="33" spans="2:9">
      <c r="B33" s="176"/>
      <c r="C33" s="181"/>
      <c r="D33" s="180"/>
      <c r="E33" s="180"/>
      <c r="F33" s="180"/>
      <c r="G33" s="177"/>
    </row>
    <row r="34" spans="2:9">
      <c r="B34" s="176"/>
      <c r="C34" s="181"/>
      <c r="D34" s="180"/>
      <c r="E34" s="180"/>
      <c r="F34" s="180"/>
      <c r="G34" s="177"/>
    </row>
    <row r="35" spans="2:9">
      <c r="B35" s="176"/>
      <c r="C35" s="181"/>
      <c r="D35" s="180"/>
      <c r="E35" s="180"/>
      <c r="F35" s="180"/>
      <c r="G35" s="177"/>
    </row>
    <row r="36" spans="2:9">
      <c r="B36" s="176"/>
      <c r="C36" s="180"/>
      <c r="D36" s="180"/>
      <c r="E36" s="180"/>
      <c r="F36" s="180"/>
      <c r="G36" s="177"/>
    </row>
    <row r="37" spans="2:9">
      <c r="B37" s="176"/>
      <c r="C37" s="180"/>
      <c r="D37" s="180"/>
      <c r="E37" s="180"/>
      <c r="F37" s="180"/>
      <c r="G37" s="177"/>
    </row>
    <row r="38" spans="2:9">
      <c r="I38" s="151"/>
    </row>
    <row r="39" spans="2:9">
      <c r="I39" s="151"/>
    </row>
    <row r="40" spans="2:9">
      <c r="I40" s="151"/>
    </row>
    <row r="41" spans="2:9">
      <c r="B41" s="174"/>
    </row>
    <row r="43" spans="2:9">
      <c r="B43" s="176"/>
      <c r="G43" s="182"/>
    </row>
    <row r="44" spans="2:9">
      <c r="B44" s="176"/>
      <c r="G44" s="182"/>
    </row>
    <row r="45" spans="2:9">
      <c r="B45" s="176"/>
      <c r="G45" s="182"/>
    </row>
  </sheetData>
  <sheetProtection algorithmName="SHA-512" hashValue="dcjKEfSnNn8sOrUQaLo4JpryjY5enpVERG2nioSclP8ZrYVRZwGb4TB/H2O6Y7DbGFo6ETHA7aKF7W+5e4yqXA==" saltValue="c1dRzIupXrLINiswzOUfTg==" spinCount="100000" sheet="1" objects="1" scenarios="1"/>
  <mergeCells count="3">
    <mergeCell ref="B11:G11"/>
    <mergeCell ref="B20:G20"/>
    <mergeCell ref="B21:G21"/>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9B50-F39F-43AE-8039-DE8739AD3E5E}">
  <sheetPr codeName="Sheet12">
    <tabColor rgb="FF25323A"/>
  </sheetPr>
  <dimension ref="A1:AN24"/>
  <sheetViews>
    <sheetView zoomScale="115" zoomScaleNormal="115" workbookViewId="0">
      <pane ySplit="1" topLeftCell="A2" activePane="bottomLeft" state="frozen"/>
      <selection activeCell="H21" sqref="H21"/>
      <selection pane="bottomLeft" activeCell="H21" sqref="H21"/>
    </sheetView>
  </sheetViews>
  <sheetFormatPr defaultColWidth="8.85546875" defaultRowHeight="12.75"/>
  <cols>
    <col min="1" max="1" width="4.42578125" style="89" customWidth="1"/>
    <col min="2" max="2" width="32.140625" style="89" customWidth="1"/>
    <col min="3" max="5" width="15.42578125" style="89" customWidth="1"/>
    <col min="6" max="6" width="15.140625" style="89" customWidth="1"/>
    <col min="7" max="7" width="20" style="89" customWidth="1"/>
    <col min="8" max="8" width="13.85546875" style="89" bestFit="1" customWidth="1"/>
    <col min="9" max="9" width="8.5703125" style="89"/>
    <col min="10" max="10" width="38.140625" style="89" customWidth="1"/>
    <col min="11" max="40" width="8.5703125" style="89"/>
    <col min="41" max="16384" width="8.85546875" style="149"/>
  </cols>
  <sheetData>
    <row r="1" spans="2:9" s="72" customFormat="1"/>
    <row r="2" spans="2:9" s="72" customFormat="1">
      <c r="B2" s="73" t="s">
        <v>182</v>
      </c>
      <c r="C2" s="145"/>
      <c r="D2" s="145"/>
      <c r="E2" s="145"/>
      <c r="F2" s="145"/>
    </row>
    <row r="3" spans="2:9" s="79" customFormat="1">
      <c r="B3" s="76"/>
      <c r="C3" s="77"/>
      <c r="D3" s="77"/>
      <c r="E3" s="77"/>
      <c r="F3" s="77"/>
    </row>
    <row r="4" spans="2:9" ht="27">
      <c r="B4" s="146" t="s">
        <v>434</v>
      </c>
      <c r="C4" s="147" t="s">
        <v>184</v>
      </c>
      <c r="D4" s="148" t="s">
        <v>185</v>
      </c>
      <c r="E4" s="147" t="s">
        <v>186</v>
      </c>
      <c r="F4" s="147" t="s">
        <v>221</v>
      </c>
    </row>
    <row r="5" spans="2:9">
      <c r="B5" s="82" t="s">
        <v>435</v>
      </c>
      <c r="C5" s="150">
        <v>16199.2</v>
      </c>
      <c r="D5" s="150">
        <v>1483.4</v>
      </c>
      <c r="E5" s="150">
        <v>6020.4</v>
      </c>
      <c r="F5" s="67">
        <f>SUM(C5:E5)</f>
        <v>23703</v>
      </c>
      <c r="H5" s="151"/>
      <c r="I5" s="151"/>
    </row>
    <row r="6" spans="2:9">
      <c r="B6" s="82" t="s">
        <v>436</v>
      </c>
      <c r="C6" s="150">
        <v>8137</v>
      </c>
      <c r="D6" s="150">
        <v>5069.3</v>
      </c>
      <c r="E6" s="150" t="s">
        <v>522</v>
      </c>
      <c r="F6" s="67">
        <f t="shared" ref="F6:F20" si="0">SUM(C6:E6)</f>
        <v>13206.3</v>
      </c>
      <c r="H6" s="95"/>
    </row>
    <row r="7" spans="2:9">
      <c r="B7" s="82" t="s">
        <v>437</v>
      </c>
      <c r="C7" s="150">
        <v>6046.9</v>
      </c>
      <c r="D7" s="150">
        <v>399.3</v>
      </c>
      <c r="E7" s="150" t="s">
        <v>522</v>
      </c>
      <c r="F7" s="67">
        <f t="shared" si="0"/>
        <v>6446.2</v>
      </c>
      <c r="H7" s="95"/>
    </row>
    <row r="8" spans="2:9">
      <c r="B8" s="82" t="s">
        <v>438</v>
      </c>
      <c r="C8" s="150">
        <v>888.2</v>
      </c>
      <c r="D8" s="150">
        <v>86.6</v>
      </c>
      <c r="E8" s="150" t="s">
        <v>522</v>
      </c>
      <c r="F8" s="67">
        <f t="shared" si="0"/>
        <v>974.80000000000007</v>
      </c>
      <c r="H8" s="95"/>
    </row>
    <row r="9" spans="2:9">
      <c r="B9" s="82" t="s">
        <v>439</v>
      </c>
      <c r="C9" s="150" t="s">
        <v>522</v>
      </c>
      <c r="D9" s="150">
        <v>539</v>
      </c>
      <c r="E9" s="150" t="s">
        <v>522</v>
      </c>
      <c r="F9" s="67">
        <f t="shared" si="0"/>
        <v>539</v>
      </c>
      <c r="H9" s="95"/>
    </row>
    <row r="10" spans="2:9">
      <c r="B10" s="82" t="s">
        <v>440</v>
      </c>
      <c r="C10" s="150">
        <v>504</v>
      </c>
      <c r="D10" s="150" t="s">
        <v>522</v>
      </c>
      <c r="E10" s="150" t="s">
        <v>522</v>
      </c>
      <c r="F10" s="67">
        <f t="shared" si="0"/>
        <v>504</v>
      </c>
      <c r="H10" s="95"/>
    </row>
    <row r="11" spans="2:9">
      <c r="B11" s="82" t="s">
        <v>441</v>
      </c>
      <c r="C11" s="150">
        <v>271.3</v>
      </c>
      <c r="D11" s="150">
        <v>200.2</v>
      </c>
      <c r="E11" s="150" t="s">
        <v>522</v>
      </c>
      <c r="F11" s="67">
        <f t="shared" si="0"/>
        <v>471.5</v>
      </c>
      <c r="H11" s="95"/>
    </row>
    <row r="12" spans="2:9">
      <c r="B12" s="82" t="s">
        <v>442</v>
      </c>
      <c r="C12" s="150">
        <v>247.5</v>
      </c>
      <c r="D12" s="150">
        <v>46.2</v>
      </c>
      <c r="E12" s="150" t="s">
        <v>522</v>
      </c>
      <c r="F12" s="67">
        <f t="shared" si="0"/>
        <v>293.7</v>
      </c>
      <c r="H12" s="95"/>
    </row>
    <row r="13" spans="2:9">
      <c r="B13" s="82" t="s">
        <v>443</v>
      </c>
      <c r="C13" s="150">
        <v>254.8</v>
      </c>
      <c r="D13" s="150">
        <v>8.1</v>
      </c>
      <c r="E13" s="150" t="s">
        <v>522</v>
      </c>
      <c r="F13" s="67">
        <f t="shared" si="0"/>
        <v>262.90000000000003</v>
      </c>
      <c r="H13" s="95"/>
    </row>
    <row r="14" spans="2:9">
      <c r="B14" s="82" t="s">
        <v>444</v>
      </c>
      <c r="C14" s="150">
        <v>41.3</v>
      </c>
      <c r="D14" s="150">
        <v>60.4</v>
      </c>
      <c r="E14" s="150" t="s">
        <v>522</v>
      </c>
      <c r="F14" s="67">
        <f t="shared" si="0"/>
        <v>101.69999999999999</v>
      </c>
      <c r="H14" s="95"/>
    </row>
    <row r="15" spans="2:9">
      <c r="B15" s="82" t="s">
        <v>445</v>
      </c>
      <c r="C15" s="150">
        <v>69.099999999999994</v>
      </c>
      <c r="D15" s="150">
        <v>4.5</v>
      </c>
      <c r="E15" s="150" t="s">
        <v>522</v>
      </c>
      <c r="F15" s="67">
        <f t="shared" si="0"/>
        <v>73.599999999999994</v>
      </c>
      <c r="H15" s="95"/>
    </row>
    <row r="16" spans="2:9">
      <c r="B16" s="82" t="s">
        <v>446</v>
      </c>
      <c r="C16" s="150">
        <v>17.5</v>
      </c>
      <c r="D16" s="150">
        <v>35.4</v>
      </c>
      <c r="E16" s="150" t="s">
        <v>522</v>
      </c>
      <c r="F16" s="67">
        <f t="shared" si="0"/>
        <v>52.9</v>
      </c>
      <c r="H16" s="95"/>
    </row>
    <row r="17" spans="2:8">
      <c r="B17" s="82" t="s">
        <v>447</v>
      </c>
      <c r="C17" s="150">
        <v>42</v>
      </c>
      <c r="D17" s="150" t="s">
        <v>522</v>
      </c>
      <c r="E17" s="150" t="s">
        <v>522</v>
      </c>
      <c r="F17" s="67">
        <f t="shared" si="0"/>
        <v>42</v>
      </c>
      <c r="H17" s="95"/>
    </row>
    <row r="18" spans="2:8">
      <c r="B18" s="82" t="s">
        <v>448</v>
      </c>
      <c r="C18" s="150" t="s">
        <v>522</v>
      </c>
      <c r="D18" s="150">
        <v>18.899999999999999</v>
      </c>
      <c r="E18" s="150" t="s">
        <v>522</v>
      </c>
      <c r="F18" s="67">
        <f t="shared" si="0"/>
        <v>18.899999999999999</v>
      </c>
      <c r="H18" s="95"/>
    </row>
    <row r="19" spans="2:8">
      <c r="B19" s="82" t="s">
        <v>449</v>
      </c>
      <c r="C19" s="150">
        <v>10.199999999999999</v>
      </c>
      <c r="D19" s="150">
        <v>1.5</v>
      </c>
      <c r="E19" s="150" t="s">
        <v>522</v>
      </c>
      <c r="F19" s="67">
        <f t="shared" si="0"/>
        <v>11.7</v>
      </c>
      <c r="H19" s="95"/>
    </row>
    <row r="20" spans="2:8" ht="14.25">
      <c r="B20" s="82" t="s">
        <v>450</v>
      </c>
      <c r="C20" s="150">
        <v>231.9</v>
      </c>
      <c r="D20" s="150" t="s">
        <v>522</v>
      </c>
      <c r="E20" s="150">
        <v>388.8</v>
      </c>
      <c r="F20" s="67">
        <f t="shared" si="0"/>
        <v>620.70000000000005</v>
      </c>
      <c r="H20" s="95"/>
    </row>
    <row r="21" spans="2:8" ht="18.75" customHeight="1">
      <c r="B21" s="152" t="s">
        <v>221</v>
      </c>
      <c r="C21" s="153">
        <f>SUM(C5:C20)</f>
        <v>32960.899999999994</v>
      </c>
      <c r="D21" s="153">
        <f>SUM(D5:D20)</f>
        <v>7952.8</v>
      </c>
      <c r="E21" s="153">
        <f>SUM(E5:E20)</f>
        <v>6409.2</v>
      </c>
      <c r="F21" s="153">
        <f>SUM(C21:E21)</f>
        <v>47322.899999999994</v>
      </c>
      <c r="H21" s="95"/>
    </row>
    <row r="22" spans="2:8" ht="17.25" customHeight="1">
      <c r="B22" s="154" t="s">
        <v>451</v>
      </c>
      <c r="C22" s="154"/>
      <c r="D22" s="154"/>
      <c r="E22" s="154"/>
      <c r="F22" s="154"/>
    </row>
    <row r="23" spans="2:8">
      <c r="B23" s="154" t="s">
        <v>452</v>
      </c>
      <c r="C23" s="154"/>
      <c r="D23" s="154"/>
      <c r="E23" s="154"/>
      <c r="F23" s="154"/>
    </row>
    <row r="24" spans="2:8">
      <c r="B24" s="154"/>
      <c r="C24" s="154"/>
      <c r="D24" s="154"/>
      <c r="E24" s="154"/>
      <c r="F24" s="154"/>
    </row>
  </sheetData>
  <sheetProtection algorithmName="SHA-512" hashValue="YDrkxu8Nlr9FSd1eZ7NxUEn2T8mgxB/YhXjwunF1Y9geWfINAIyaLVQisF/Sife+rf8+fglg//Nd36HjKcNv1A==" saltValue="ybGyhKiEnHpEqkDVMfq4Lg==" spinCount="100000" sheet="1" objects="1" scenarios="1"/>
  <sortState xmlns:xlrd2="http://schemas.microsoft.com/office/spreadsheetml/2017/richdata2" ref="B4:F20">
    <sortCondition descending="1" ref="F4:F20"/>
  </sortState>
  <mergeCells count="3">
    <mergeCell ref="B22:F22"/>
    <mergeCell ref="B24:F24"/>
    <mergeCell ref="B23:F23"/>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25323A"/>
  </sheetPr>
  <dimension ref="B1:M83"/>
  <sheetViews>
    <sheetView zoomScale="115" workbookViewId="0">
      <pane xSplit="2" ySplit="2" topLeftCell="C55" activePane="bottomRight" state="frozen"/>
      <selection activeCell="H21" sqref="H21"/>
      <selection pane="topRight" activeCell="H21" sqref="H21"/>
      <selection pane="bottomLeft" activeCell="H21" sqref="H21"/>
      <selection pane="bottomRight" activeCell="C81" sqref="C81"/>
    </sheetView>
  </sheetViews>
  <sheetFormatPr defaultColWidth="9.140625" defaultRowHeight="12.75"/>
  <cols>
    <col min="1" max="1" width="3.85546875" style="89" customWidth="1"/>
    <col min="2" max="2" width="32.140625" style="89" customWidth="1"/>
    <col min="3" max="4" width="13.42578125" style="89" customWidth="1"/>
    <col min="5" max="5" width="13.85546875" style="89" bestFit="1" customWidth="1"/>
    <col min="6" max="7" width="12.42578125" style="89" customWidth="1"/>
    <col min="8" max="8" width="9.85546875" style="89" bestFit="1" customWidth="1"/>
    <col min="9" max="9" width="8.5703125" style="89"/>
    <col min="10" max="10" width="14.42578125" style="89" customWidth="1"/>
    <col min="11" max="11" width="15.42578125" style="89" customWidth="1"/>
    <col min="12" max="12" width="18" style="89" customWidth="1"/>
    <col min="13" max="19" width="8.5703125" style="89" customWidth="1"/>
    <col min="20" max="16384" width="9.140625" style="89"/>
  </cols>
  <sheetData>
    <row r="1" spans="2:8" s="72" customFormat="1"/>
    <row r="2" spans="2:8" s="72" customFormat="1">
      <c r="B2" s="73" t="s">
        <v>182</v>
      </c>
      <c r="C2" s="74"/>
      <c r="D2" s="74"/>
      <c r="E2" s="74"/>
      <c r="F2" s="74"/>
      <c r="G2" s="75"/>
    </row>
    <row r="3" spans="2:8" s="79" customFormat="1">
      <c r="B3" s="76"/>
      <c r="C3" s="77"/>
      <c r="D3" s="77"/>
      <c r="E3" s="77"/>
      <c r="F3" s="77"/>
      <c r="G3" s="78"/>
    </row>
    <row r="4" spans="2:8" s="79" customFormat="1" ht="14.25">
      <c r="B4" s="80" t="s">
        <v>453</v>
      </c>
      <c r="C4" s="81" t="s">
        <v>184</v>
      </c>
      <c r="D4" s="81" t="s">
        <v>185</v>
      </c>
      <c r="E4" s="81" t="s">
        <v>186</v>
      </c>
      <c r="F4" s="81" t="s">
        <v>221</v>
      </c>
      <c r="G4" s="78"/>
    </row>
    <row r="5" spans="2:8" s="79" customFormat="1" ht="14.25">
      <c r="B5" s="82" t="s">
        <v>454</v>
      </c>
      <c r="C5" s="83">
        <f>SUM(C13:C16,C29,C56)</f>
        <v>24298399.699999999</v>
      </c>
      <c r="D5" s="83">
        <f>SUM(D13:D16,D29,D56)</f>
        <v>3361554.4</v>
      </c>
      <c r="E5" s="83">
        <f>SUM(E13:E16,E29,E56)</f>
        <v>713.2</v>
      </c>
      <c r="F5" s="70">
        <f>SUM(C5:E5)</f>
        <v>27660667.299999997</v>
      </c>
      <c r="G5" s="78"/>
    </row>
    <row r="6" spans="2:8" s="79" customFormat="1">
      <c r="B6" s="82" t="s">
        <v>455</v>
      </c>
      <c r="C6" s="83">
        <f>SUM(C18:C21,C30,C57)</f>
        <v>20752069.210000001</v>
      </c>
      <c r="D6" s="83">
        <f>SUM(D18:D21,D30,D57)</f>
        <v>1187160</v>
      </c>
      <c r="E6" s="83">
        <f>SUM(E18:E21,E30,E57)</f>
        <v>16422359.699999999</v>
      </c>
      <c r="F6" s="70">
        <f>SUM(C6:E6)</f>
        <v>38361588.909999996</v>
      </c>
      <c r="G6" s="78"/>
    </row>
    <row r="7" spans="2:8" s="79" customFormat="1">
      <c r="B7" s="82" t="s">
        <v>221</v>
      </c>
      <c r="C7" s="69">
        <f>SUM(C5:C6)</f>
        <v>45050468.909999996</v>
      </c>
      <c r="D7" s="69">
        <f>SUM(D5:D6)</f>
        <v>4548714.4000000004</v>
      </c>
      <c r="E7" s="69">
        <f t="shared" ref="D7:E7" si="0">SUM(E5:E6)</f>
        <v>16423072.899999999</v>
      </c>
      <c r="F7" s="70">
        <f>SUM(C7:E7)</f>
        <v>66022256.209999993</v>
      </c>
      <c r="G7" s="78"/>
    </row>
    <row r="8" spans="2:8" s="79" customFormat="1">
      <c r="B8" s="84" t="s">
        <v>456</v>
      </c>
      <c r="C8" s="84"/>
      <c r="D8" s="84"/>
      <c r="E8" s="84"/>
      <c r="F8" s="84"/>
      <c r="G8" s="78"/>
    </row>
    <row r="9" spans="2:8" s="79" customFormat="1">
      <c r="B9" s="85" t="s">
        <v>457</v>
      </c>
      <c r="C9" s="85"/>
      <c r="D9" s="85"/>
      <c r="E9" s="85"/>
      <c r="F9" s="85"/>
      <c r="G9" s="78"/>
    </row>
    <row r="10" spans="2:8" s="79" customFormat="1">
      <c r="B10" s="76"/>
      <c r="C10" s="77"/>
      <c r="D10" s="77"/>
      <c r="E10" s="77"/>
      <c r="F10" s="77"/>
      <c r="G10" s="78"/>
    </row>
    <row r="11" spans="2:8">
      <c r="B11" s="86" t="s">
        <v>175</v>
      </c>
      <c r="C11" s="87" t="s">
        <v>184</v>
      </c>
      <c r="D11" s="87" t="s">
        <v>185</v>
      </c>
      <c r="E11" s="87" t="s">
        <v>186</v>
      </c>
      <c r="F11" s="87" t="s">
        <v>221</v>
      </c>
      <c r="G11" s="88"/>
    </row>
    <row r="12" spans="2:8">
      <c r="B12" s="90" t="s">
        <v>458</v>
      </c>
      <c r="C12" s="91"/>
      <c r="D12" s="91"/>
      <c r="E12" s="91"/>
      <c r="F12" s="92"/>
      <c r="G12" s="88"/>
    </row>
    <row r="13" spans="2:8" ht="14.25">
      <c r="B13" s="93" t="s">
        <v>459</v>
      </c>
      <c r="C13" s="68">
        <v>13013419</v>
      </c>
      <c r="D13" s="68">
        <v>2423604</v>
      </c>
      <c r="E13" s="94">
        <v>0</v>
      </c>
      <c r="F13" s="68">
        <f>SUM(C13:E13)</f>
        <v>15437023</v>
      </c>
      <c r="G13" s="88"/>
      <c r="H13" s="95"/>
    </row>
    <row r="14" spans="2:8">
      <c r="B14" s="96" t="s">
        <v>460</v>
      </c>
      <c r="C14" s="67" t="s">
        <v>522</v>
      </c>
      <c r="D14" s="94">
        <v>0</v>
      </c>
      <c r="E14" s="94">
        <v>0</v>
      </c>
      <c r="F14" s="94">
        <f t="shared" ref="F14:F22" si="1">SUM(C14:E14)</f>
        <v>0</v>
      </c>
      <c r="G14" s="88"/>
      <c r="H14" s="95"/>
    </row>
    <row r="15" spans="2:8" ht="14.25" customHeight="1">
      <c r="B15" s="96" t="s">
        <v>461</v>
      </c>
      <c r="C15" s="67">
        <v>11283394</v>
      </c>
      <c r="D15" s="67">
        <v>927386</v>
      </c>
      <c r="E15" s="94">
        <v>0</v>
      </c>
      <c r="F15" s="68">
        <f t="shared" si="1"/>
        <v>12210780</v>
      </c>
      <c r="G15" s="88"/>
      <c r="H15" s="95"/>
    </row>
    <row r="16" spans="2:8">
      <c r="B16" s="97" t="s">
        <v>462</v>
      </c>
      <c r="C16" s="98" t="s">
        <v>522</v>
      </c>
      <c r="D16" s="98">
        <v>10095</v>
      </c>
      <c r="E16" s="94">
        <v>0</v>
      </c>
      <c r="F16" s="68">
        <f t="shared" si="1"/>
        <v>10095</v>
      </c>
      <c r="G16" s="88"/>
    </row>
    <row r="17" spans="2:7">
      <c r="B17" s="99" t="s">
        <v>455</v>
      </c>
      <c r="C17" s="100"/>
      <c r="D17" s="100"/>
      <c r="E17" s="100"/>
      <c r="F17" s="68"/>
      <c r="G17" s="88"/>
    </row>
    <row r="18" spans="2:7" ht="14.25">
      <c r="B18" s="93" t="s">
        <v>463</v>
      </c>
      <c r="C18" s="68">
        <v>20749212</v>
      </c>
      <c r="D18" s="94">
        <v>0</v>
      </c>
      <c r="E18" s="68">
        <v>13171854</v>
      </c>
      <c r="F18" s="68">
        <f t="shared" si="1"/>
        <v>33921066</v>
      </c>
      <c r="G18" s="88"/>
    </row>
    <row r="19" spans="2:7">
      <c r="B19" s="96" t="s">
        <v>460</v>
      </c>
      <c r="C19" s="67" t="s">
        <v>522</v>
      </c>
      <c r="D19" s="67">
        <v>1185440</v>
      </c>
      <c r="E19" s="67">
        <v>3219821</v>
      </c>
      <c r="F19" s="68">
        <f t="shared" si="1"/>
        <v>4405261</v>
      </c>
      <c r="G19" s="88"/>
    </row>
    <row r="20" spans="2:7" ht="14.25">
      <c r="B20" s="96" t="s">
        <v>461</v>
      </c>
      <c r="C20" s="94">
        <v>0</v>
      </c>
      <c r="D20" s="94">
        <v>0</v>
      </c>
      <c r="E20" s="94">
        <v>0</v>
      </c>
      <c r="F20" s="94">
        <f t="shared" si="1"/>
        <v>0</v>
      </c>
      <c r="G20" s="88"/>
    </row>
    <row r="21" spans="2:7">
      <c r="B21" s="96" t="s">
        <v>462</v>
      </c>
      <c r="C21" s="94" t="s">
        <v>522</v>
      </c>
      <c r="D21" s="94">
        <v>0</v>
      </c>
      <c r="E21" s="94">
        <v>0</v>
      </c>
      <c r="F21" s="94">
        <f t="shared" si="1"/>
        <v>0</v>
      </c>
      <c r="G21" s="88"/>
    </row>
    <row r="22" spans="2:7">
      <c r="B22" s="101" t="s">
        <v>221</v>
      </c>
      <c r="C22" s="67">
        <f>SUM(C13:C21)</f>
        <v>45046025</v>
      </c>
      <c r="D22" s="67">
        <f t="shared" ref="D22" si="2">SUM(D13:D21)</f>
        <v>4546525</v>
      </c>
      <c r="E22" s="67">
        <f>SUM(E13:E21)</f>
        <v>16391675</v>
      </c>
      <c r="F22" s="68">
        <f t="shared" si="1"/>
        <v>65984225</v>
      </c>
      <c r="G22" s="88"/>
    </row>
    <row r="23" spans="2:7">
      <c r="B23" s="84" t="s">
        <v>464</v>
      </c>
      <c r="C23" s="84"/>
      <c r="D23" s="84"/>
      <c r="E23" s="84"/>
      <c r="F23" s="84"/>
      <c r="G23" s="88"/>
    </row>
    <row r="24" spans="2:7">
      <c r="B24" s="102" t="s">
        <v>465</v>
      </c>
      <c r="C24" s="102"/>
      <c r="D24" s="102"/>
      <c r="E24" s="102"/>
      <c r="F24" s="102"/>
      <c r="G24" s="103"/>
    </row>
    <row r="25" spans="2:7">
      <c r="C25" s="104"/>
      <c r="D25" s="104"/>
      <c r="E25" s="104"/>
      <c r="F25" s="103"/>
      <c r="G25" s="103"/>
    </row>
    <row r="26" spans="2:7">
      <c r="B26" s="105" t="s">
        <v>466</v>
      </c>
      <c r="C26" s="106"/>
      <c r="D26" s="106"/>
      <c r="E26" s="106"/>
      <c r="F26" s="106"/>
      <c r="G26" s="103"/>
    </row>
    <row r="27" spans="2:7">
      <c r="C27" s="107"/>
      <c r="D27" s="107"/>
      <c r="E27" s="103"/>
      <c r="F27" s="103"/>
      <c r="G27" s="103"/>
    </row>
    <row r="28" spans="2:7" ht="14.25">
      <c r="B28" s="108" t="s">
        <v>467</v>
      </c>
      <c r="C28" s="81" t="s">
        <v>184</v>
      </c>
      <c r="D28" s="81" t="s">
        <v>185</v>
      </c>
      <c r="E28" s="81" t="s">
        <v>186</v>
      </c>
      <c r="F28" s="81" t="s">
        <v>221</v>
      </c>
      <c r="G28" s="103"/>
    </row>
    <row r="29" spans="2:7" ht="14.25">
      <c r="B29" s="82" t="s">
        <v>468</v>
      </c>
      <c r="C29" s="109">
        <f>SUM(C35:C37)</f>
        <v>0</v>
      </c>
      <c r="D29" s="109">
        <f t="shared" ref="D29:E29" si="3">SUM(D35:D37)</f>
        <v>0</v>
      </c>
      <c r="E29" s="109">
        <f t="shared" si="3"/>
        <v>0</v>
      </c>
      <c r="F29" s="110">
        <f>SUM(C29:E29)</f>
        <v>0</v>
      </c>
      <c r="G29" s="103"/>
    </row>
    <row r="30" spans="2:7">
      <c r="B30" s="82" t="s">
        <v>455</v>
      </c>
      <c r="C30" s="71">
        <f>SUM(C39:C41)</f>
        <v>1380.01</v>
      </c>
      <c r="D30" s="71">
        <f t="shared" ref="D30:E30" si="4">SUM(D39:D41)</f>
        <v>1363.6</v>
      </c>
      <c r="E30" s="71">
        <f t="shared" si="4"/>
        <v>300.7</v>
      </c>
      <c r="F30" s="70">
        <f>SUM(C30:E30)</f>
        <v>3044.3099999999995</v>
      </c>
      <c r="G30" s="103"/>
    </row>
    <row r="31" spans="2:7">
      <c r="B31" s="82" t="s">
        <v>221</v>
      </c>
      <c r="C31" s="69">
        <f>SUM(C29:C30)</f>
        <v>1380.01</v>
      </c>
      <c r="D31" s="69">
        <f t="shared" ref="D31:E31" si="5">SUM(D29:D30)</f>
        <v>1363.6</v>
      </c>
      <c r="E31" s="69">
        <f t="shared" si="5"/>
        <v>300.7</v>
      </c>
      <c r="F31" s="69">
        <f>SUM(F29:F30)</f>
        <v>3044.3099999999995</v>
      </c>
      <c r="G31" s="107"/>
    </row>
    <row r="32" spans="2:7">
      <c r="C32" s="111"/>
      <c r="D32" s="111"/>
      <c r="E32" s="111"/>
      <c r="F32" s="111"/>
      <c r="G32" s="107"/>
    </row>
    <row r="33" spans="2:13" ht="27">
      <c r="B33" s="112" t="s">
        <v>469</v>
      </c>
      <c r="C33" s="87" t="s">
        <v>184</v>
      </c>
      <c r="D33" s="87" t="s">
        <v>185</v>
      </c>
      <c r="E33" s="87" t="s">
        <v>186</v>
      </c>
      <c r="F33" s="87" t="s">
        <v>221</v>
      </c>
      <c r="G33" s="103"/>
    </row>
    <row r="34" spans="2:13">
      <c r="B34" s="113" t="s">
        <v>458</v>
      </c>
      <c r="C34" s="114"/>
      <c r="D34" s="115"/>
      <c r="E34" s="114"/>
      <c r="F34" s="116"/>
      <c r="G34" s="103"/>
    </row>
    <row r="35" spans="2:13">
      <c r="B35" s="93" t="s">
        <v>470</v>
      </c>
      <c r="C35" s="117">
        <v>0</v>
      </c>
      <c r="D35" s="117">
        <v>0</v>
      </c>
      <c r="E35" s="117">
        <v>0</v>
      </c>
      <c r="F35" s="118">
        <f>SUM(C35:E35)</f>
        <v>0</v>
      </c>
      <c r="G35" s="103"/>
    </row>
    <row r="36" spans="2:13">
      <c r="B36" s="96" t="s">
        <v>471</v>
      </c>
      <c r="C36" s="110">
        <v>0</v>
      </c>
      <c r="D36" s="110">
        <v>0</v>
      </c>
      <c r="E36" s="110">
        <v>0</v>
      </c>
      <c r="F36" s="94">
        <f>SUM(C36:E36)</f>
        <v>0</v>
      </c>
      <c r="G36" s="103"/>
    </row>
    <row r="37" spans="2:13">
      <c r="B37" s="96" t="s">
        <v>472</v>
      </c>
      <c r="C37" s="110">
        <v>0</v>
      </c>
      <c r="D37" s="110">
        <v>0</v>
      </c>
      <c r="E37" s="110">
        <v>0</v>
      </c>
      <c r="F37" s="94">
        <f>SUM(C37:E37)</f>
        <v>0</v>
      </c>
      <c r="G37" s="103"/>
    </row>
    <row r="38" spans="2:13">
      <c r="B38" s="82" t="s">
        <v>455</v>
      </c>
      <c r="C38" s="70"/>
      <c r="D38" s="69"/>
      <c r="E38" s="70"/>
      <c r="F38" s="70"/>
      <c r="G38" s="103"/>
      <c r="K38" s="95"/>
      <c r="M38" s="95"/>
    </row>
    <row r="39" spans="2:13">
      <c r="B39" s="96" t="s">
        <v>470</v>
      </c>
      <c r="C39" s="71">
        <v>242.9</v>
      </c>
      <c r="D39" s="110">
        <v>0</v>
      </c>
      <c r="E39" s="110">
        <v>0</v>
      </c>
      <c r="F39" s="70">
        <f>SUM(C39:E39)</f>
        <v>242.9</v>
      </c>
      <c r="G39" s="103"/>
      <c r="K39" s="95"/>
      <c r="M39" s="95"/>
    </row>
    <row r="40" spans="2:13">
      <c r="B40" s="96" t="s">
        <v>471</v>
      </c>
      <c r="C40" s="71">
        <v>1137.1099999999999</v>
      </c>
      <c r="D40" s="71">
        <v>1363.6</v>
      </c>
      <c r="E40" s="71">
        <v>300.7</v>
      </c>
      <c r="F40" s="70">
        <f>SUM(C40:E40)</f>
        <v>2801.41</v>
      </c>
      <c r="G40" s="103"/>
      <c r="K40" s="95"/>
      <c r="L40" s="95"/>
      <c r="M40" s="95"/>
    </row>
    <row r="41" spans="2:13">
      <c r="B41" s="97" t="s">
        <v>472</v>
      </c>
      <c r="C41" s="119">
        <v>0</v>
      </c>
      <c r="D41" s="119">
        <v>0</v>
      </c>
      <c r="E41" s="119">
        <v>0</v>
      </c>
      <c r="F41" s="120">
        <f>SUM(C41:E41)</f>
        <v>0</v>
      </c>
      <c r="G41" s="103"/>
    </row>
    <row r="42" spans="2:13">
      <c r="B42" s="113" t="s">
        <v>473</v>
      </c>
      <c r="C42" s="114"/>
      <c r="D42" s="115"/>
      <c r="E42" s="114"/>
      <c r="F42" s="116"/>
      <c r="G42" s="103"/>
    </row>
    <row r="43" spans="2:13">
      <c r="B43" s="93" t="s">
        <v>470</v>
      </c>
      <c r="C43" s="121">
        <f>SUM(C35+C39)</f>
        <v>242.9</v>
      </c>
      <c r="D43" s="118">
        <f>SUM(D35+D39)</f>
        <v>0</v>
      </c>
      <c r="E43" s="122">
        <f t="shared" ref="E43:F43" si="6">SUM(E35+E39)</f>
        <v>0</v>
      </c>
      <c r="F43" s="121">
        <f t="shared" si="6"/>
        <v>242.9</v>
      </c>
      <c r="G43" s="103"/>
      <c r="J43" s="123"/>
      <c r="K43" s="123"/>
      <c r="L43" s="123"/>
    </row>
    <row r="44" spans="2:13">
      <c r="B44" s="96" t="s">
        <v>471</v>
      </c>
      <c r="C44" s="69">
        <f>SUM(C36+C40)</f>
        <v>1137.1099999999999</v>
      </c>
      <c r="D44" s="69">
        <f t="shared" ref="D44:E44" si="7">SUM(D36+D40)</f>
        <v>1363.6</v>
      </c>
      <c r="E44" s="69">
        <f t="shared" si="7"/>
        <v>300.7</v>
      </c>
      <c r="F44" s="70">
        <f>SUM(C44:E44)</f>
        <v>2801.41</v>
      </c>
      <c r="G44" s="103"/>
      <c r="J44" s="123"/>
      <c r="K44" s="123"/>
      <c r="L44" s="123"/>
    </row>
    <row r="45" spans="2:13">
      <c r="B45" s="97" t="s">
        <v>472</v>
      </c>
      <c r="C45" s="124">
        <f>SUM(C37,C41)</f>
        <v>0</v>
      </c>
      <c r="D45" s="124">
        <f t="shared" ref="D45:E45" si="8">SUM(D37,D41)</f>
        <v>0</v>
      </c>
      <c r="E45" s="124">
        <f t="shared" si="8"/>
        <v>0</v>
      </c>
      <c r="F45" s="120">
        <f>SUM(C45:E45)</f>
        <v>0</v>
      </c>
      <c r="G45" s="103"/>
      <c r="J45" s="95"/>
      <c r="K45" s="95"/>
      <c r="L45" s="95"/>
    </row>
    <row r="46" spans="2:13">
      <c r="B46" s="125" t="s">
        <v>458</v>
      </c>
      <c r="C46" s="126"/>
      <c r="D46" s="126"/>
      <c r="E46" s="126"/>
      <c r="F46" s="116"/>
      <c r="G46" s="103"/>
      <c r="J46" s="95"/>
      <c r="K46" s="95"/>
      <c r="L46" s="95"/>
    </row>
    <row r="47" spans="2:13">
      <c r="B47" s="93" t="s">
        <v>474</v>
      </c>
      <c r="C47" s="122">
        <v>0</v>
      </c>
      <c r="D47" s="122">
        <v>0</v>
      </c>
      <c r="E47" s="122">
        <v>0</v>
      </c>
      <c r="F47" s="118">
        <f t="shared" ref="F47:F48" si="9">SUM(C47:E47)</f>
        <v>0</v>
      </c>
      <c r="G47" s="103"/>
      <c r="J47" s="95"/>
      <c r="K47" s="95"/>
      <c r="L47" s="95"/>
    </row>
    <row r="48" spans="2:13">
      <c r="B48" s="97" t="s">
        <v>475</v>
      </c>
      <c r="C48" s="124">
        <v>0</v>
      </c>
      <c r="D48" s="124">
        <v>0</v>
      </c>
      <c r="E48" s="124">
        <v>0</v>
      </c>
      <c r="F48" s="120">
        <f t="shared" si="9"/>
        <v>0</v>
      </c>
      <c r="G48" s="103"/>
      <c r="J48" s="95"/>
      <c r="K48" s="95"/>
      <c r="L48" s="95"/>
    </row>
    <row r="49" spans="2:12">
      <c r="B49" s="125" t="s">
        <v>455</v>
      </c>
      <c r="C49" s="126"/>
      <c r="D49" s="126"/>
      <c r="E49" s="126"/>
      <c r="F49" s="116"/>
      <c r="G49" s="103"/>
      <c r="J49" s="95"/>
      <c r="K49" s="95"/>
      <c r="L49" s="95"/>
    </row>
    <row r="50" spans="2:12">
      <c r="B50" s="93" t="s">
        <v>474</v>
      </c>
      <c r="C50" s="122">
        <v>0</v>
      </c>
      <c r="D50" s="122">
        <v>0</v>
      </c>
      <c r="E50" s="122">
        <v>0</v>
      </c>
      <c r="F50" s="118">
        <f>SUM(C50:E50)</f>
        <v>0</v>
      </c>
      <c r="G50" s="103"/>
      <c r="J50" s="95"/>
      <c r="K50" s="95"/>
      <c r="L50" s="95"/>
    </row>
    <row r="51" spans="2:12">
      <c r="B51" s="96" t="s">
        <v>475</v>
      </c>
      <c r="C51" s="110">
        <f>SUM(C39:C40)</f>
        <v>1380.01</v>
      </c>
      <c r="D51" s="110">
        <f>D40</f>
        <v>1363.6</v>
      </c>
      <c r="E51" s="110">
        <f>E40</f>
        <v>300.7</v>
      </c>
      <c r="F51" s="70">
        <f>SUM(C51:E51)</f>
        <v>3044.3099999999995</v>
      </c>
      <c r="G51" s="103"/>
      <c r="I51" s="95"/>
      <c r="J51" s="95"/>
      <c r="K51" s="95"/>
      <c r="L51" s="95"/>
    </row>
    <row r="52" spans="2:12">
      <c r="B52" s="84" t="s">
        <v>476</v>
      </c>
      <c r="C52" s="84"/>
      <c r="D52" s="84"/>
      <c r="E52" s="84"/>
      <c r="F52" s="84"/>
      <c r="G52" s="103"/>
      <c r="J52" s="95"/>
      <c r="K52" s="95"/>
      <c r="L52" s="95"/>
    </row>
    <row r="53" spans="2:12">
      <c r="B53" s="102" t="s">
        <v>477</v>
      </c>
      <c r="C53" s="102"/>
      <c r="D53" s="102"/>
      <c r="E53" s="102"/>
      <c r="F53" s="102"/>
      <c r="G53" s="103"/>
    </row>
    <row r="54" spans="2:12">
      <c r="C54" s="103"/>
      <c r="D54" s="103"/>
      <c r="E54" s="103"/>
      <c r="F54" s="103"/>
      <c r="G54" s="103"/>
    </row>
    <row r="55" spans="2:12" ht="14.25">
      <c r="B55" s="127" t="s">
        <v>478</v>
      </c>
      <c r="C55" s="81" t="s">
        <v>184</v>
      </c>
      <c r="D55" s="81" t="s">
        <v>185</v>
      </c>
      <c r="E55" s="81" t="s">
        <v>186</v>
      </c>
      <c r="F55" s="81" t="s">
        <v>221</v>
      </c>
      <c r="G55" s="103"/>
    </row>
    <row r="56" spans="2:12">
      <c r="B56" s="82" t="s">
        <v>458</v>
      </c>
      <c r="C56" s="71">
        <f>SUM(C62:C65)</f>
        <v>1586.7</v>
      </c>
      <c r="D56" s="71">
        <f t="shared" ref="D56" si="10">SUM(D62:D65)</f>
        <v>469.4</v>
      </c>
      <c r="E56" s="71">
        <f>SUM(E62:E65)</f>
        <v>713.2</v>
      </c>
      <c r="F56" s="70">
        <f>SUM(C56:E56)</f>
        <v>2769.3</v>
      </c>
      <c r="G56" s="103"/>
    </row>
    <row r="57" spans="2:12">
      <c r="B57" s="128" t="s">
        <v>455</v>
      </c>
      <c r="C57" s="129">
        <f>SUM(C67:C70)</f>
        <v>1477.2</v>
      </c>
      <c r="D57" s="129">
        <f t="shared" ref="D57" si="11">SUM(D67:D70)</f>
        <v>356.4</v>
      </c>
      <c r="E57" s="129">
        <f>SUM(E67:E70)</f>
        <v>30384</v>
      </c>
      <c r="F57" s="130">
        <f>SUM(C57:E57)</f>
        <v>32217.599999999999</v>
      </c>
      <c r="G57" s="103"/>
      <c r="I57" s="95"/>
    </row>
    <row r="58" spans="2:12">
      <c r="B58" s="82" t="s">
        <v>221</v>
      </c>
      <c r="C58" s="70">
        <f>SUM(C56:C57)</f>
        <v>3063.9</v>
      </c>
      <c r="D58" s="70">
        <f>SUM(D56:D57)</f>
        <v>825.8</v>
      </c>
      <c r="E58" s="70">
        <f>SUM(E56:E57)</f>
        <v>31097.200000000001</v>
      </c>
      <c r="F58" s="70">
        <f>SUM(F56:F57)</f>
        <v>34986.9</v>
      </c>
      <c r="G58" s="103"/>
      <c r="I58" s="95"/>
    </row>
    <row r="59" spans="2:12">
      <c r="C59" s="103"/>
      <c r="D59" s="103"/>
      <c r="E59" s="103"/>
      <c r="F59" s="103"/>
      <c r="G59" s="103"/>
      <c r="I59" s="95"/>
    </row>
    <row r="60" spans="2:12" ht="27">
      <c r="B60" s="131" t="s">
        <v>479</v>
      </c>
      <c r="C60" s="87" t="s">
        <v>184</v>
      </c>
      <c r="D60" s="87" t="s">
        <v>185</v>
      </c>
      <c r="E60" s="87" t="s">
        <v>186</v>
      </c>
      <c r="F60" s="87" t="s">
        <v>221</v>
      </c>
      <c r="G60" s="103"/>
    </row>
    <row r="61" spans="2:12">
      <c r="B61" s="113" t="s">
        <v>458</v>
      </c>
      <c r="C61" s="114"/>
      <c r="D61" s="115"/>
      <c r="E61" s="114"/>
      <c r="F61" s="116"/>
      <c r="G61" s="103"/>
    </row>
    <row r="62" spans="2:12">
      <c r="B62" s="132" t="s">
        <v>480</v>
      </c>
      <c r="C62" s="133">
        <v>1137.8</v>
      </c>
      <c r="D62" s="134">
        <v>82.1</v>
      </c>
      <c r="E62" s="122">
        <v>0</v>
      </c>
      <c r="F62" s="135">
        <f>SUM(C62:E62)</f>
        <v>1219.8999999999999</v>
      </c>
      <c r="G62" s="103"/>
    </row>
    <row r="63" spans="2:12">
      <c r="B63" s="96" t="s">
        <v>481</v>
      </c>
      <c r="C63" s="136">
        <v>373.2</v>
      </c>
      <c r="D63" s="70">
        <v>0</v>
      </c>
      <c r="E63" s="110">
        <v>0</v>
      </c>
      <c r="F63" s="70">
        <f>SUM(C63:E63)</f>
        <v>373.2</v>
      </c>
      <c r="G63" s="103"/>
    </row>
    <row r="64" spans="2:12">
      <c r="B64" s="96" t="s">
        <v>482</v>
      </c>
      <c r="C64" s="137">
        <v>0</v>
      </c>
      <c r="D64" s="70">
        <v>0</v>
      </c>
      <c r="E64" s="110">
        <v>713.2</v>
      </c>
      <c r="F64" s="70">
        <f>SUM(C64:E64)</f>
        <v>713.2</v>
      </c>
      <c r="G64" s="103"/>
    </row>
    <row r="65" spans="2:7">
      <c r="B65" s="97" t="s">
        <v>483</v>
      </c>
      <c r="C65" s="138">
        <v>75.7</v>
      </c>
      <c r="D65" s="139">
        <v>387.3</v>
      </c>
      <c r="E65" s="119">
        <v>0</v>
      </c>
      <c r="F65" s="130">
        <f>SUM(C65:E65)</f>
        <v>463</v>
      </c>
      <c r="G65" s="103"/>
    </row>
    <row r="66" spans="2:7">
      <c r="B66" s="113" t="s">
        <v>455</v>
      </c>
      <c r="C66" s="140"/>
      <c r="D66" s="115"/>
      <c r="E66" s="114"/>
      <c r="F66" s="116"/>
      <c r="G66" s="103"/>
    </row>
    <row r="67" spans="2:7">
      <c r="B67" s="132" t="s">
        <v>480</v>
      </c>
      <c r="C67" s="117">
        <v>0</v>
      </c>
      <c r="D67" s="122">
        <v>0</v>
      </c>
      <c r="E67" s="122">
        <v>0</v>
      </c>
      <c r="F67" s="118">
        <f>SUM(C67:E67)</f>
        <v>0</v>
      </c>
      <c r="G67" s="103"/>
    </row>
    <row r="68" spans="2:7">
      <c r="B68" s="96" t="s">
        <v>481</v>
      </c>
      <c r="C68" s="141">
        <v>0</v>
      </c>
      <c r="D68" s="110">
        <v>0</v>
      </c>
      <c r="E68" s="110">
        <v>214.8</v>
      </c>
      <c r="F68" s="70">
        <f>SUM(C68:E68)</f>
        <v>214.8</v>
      </c>
      <c r="G68" s="103"/>
    </row>
    <row r="69" spans="2:7">
      <c r="B69" s="96" t="s">
        <v>482</v>
      </c>
      <c r="C69" s="136">
        <v>1477.2</v>
      </c>
      <c r="D69" s="71">
        <v>356.4</v>
      </c>
      <c r="E69" s="83">
        <v>1209.7</v>
      </c>
      <c r="F69" s="70">
        <f>SUM(C69:E69)</f>
        <v>3043.3</v>
      </c>
      <c r="G69" s="103"/>
    </row>
    <row r="70" spans="2:7" ht="14.25">
      <c r="B70" s="96" t="s">
        <v>484</v>
      </c>
      <c r="C70" s="141">
        <v>0</v>
      </c>
      <c r="D70" s="141">
        <v>0</v>
      </c>
      <c r="E70" s="83">
        <v>28959.5</v>
      </c>
      <c r="F70" s="70">
        <f>SUM(C70:E70)</f>
        <v>28959.5</v>
      </c>
      <c r="G70" s="103"/>
    </row>
    <row r="71" spans="2:7">
      <c r="B71" s="82" t="s">
        <v>485</v>
      </c>
      <c r="C71" s="70"/>
      <c r="D71" s="69"/>
      <c r="E71" s="69"/>
      <c r="F71" s="70"/>
      <c r="G71" s="103"/>
    </row>
    <row r="72" spans="2:7">
      <c r="B72" s="96" t="s">
        <v>486</v>
      </c>
      <c r="C72" s="69">
        <f>C62+C67</f>
        <v>1137.8</v>
      </c>
      <c r="D72" s="69">
        <f t="shared" ref="D72" si="12">D62+D67</f>
        <v>82.1</v>
      </c>
      <c r="E72" s="141">
        <f>E62+E67</f>
        <v>0</v>
      </c>
      <c r="F72" s="69">
        <f t="shared" ref="F72" si="13">SUM(F62,F67)</f>
        <v>1219.8999999999999</v>
      </c>
      <c r="G72" s="107"/>
    </row>
    <row r="73" spans="2:7">
      <c r="B73" s="96" t="s">
        <v>481</v>
      </c>
      <c r="C73" s="142">
        <f>C63+C68</f>
        <v>373.2</v>
      </c>
      <c r="D73" s="141">
        <f t="shared" ref="D73:E73" si="14">D63+D68</f>
        <v>0</v>
      </c>
      <c r="E73" s="143">
        <f t="shared" si="14"/>
        <v>214.8</v>
      </c>
      <c r="F73" s="69">
        <f t="shared" ref="F73" si="15">SUM(F63,F68)</f>
        <v>588</v>
      </c>
      <c r="G73" s="107"/>
    </row>
    <row r="74" spans="2:7">
      <c r="B74" s="96" t="s">
        <v>482</v>
      </c>
      <c r="C74" s="69">
        <f>SUM(C64,C69)</f>
        <v>1477.2</v>
      </c>
      <c r="D74" s="69">
        <f>SUM(D64,D69)</f>
        <v>356.4</v>
      </c>
      <c r="E74" s="69">
        <f>SUM(E64,E69)</f>
        <v>1922.9</v>
      </c>
      <c r="F74" s="70">
        <f>SUM(C74:E74)</f>
        <v>3756.5</v>
      </c>
      <c r="G74" s="103"/>
    </row>
    <row r="75" spans="2:7">
      <c r="B75" s="97" t="s">
        <v>483</v>
      </c>
      <c r="C75" s="144">
        <f>SUM(C65+C70)</f>
        <v>75.7</v>
      </c>
      <c r="D75" s="144">
        <f t="shared" ref="D75" si="16">SUM(D65+D70)</f>
        <v>387.3</v>
      </c>
      <c r="E75" s="144">
        <f>SUM(E65+E70)</f>
        <v>28959.5</v>
      </c>
      <c r="F75" s="130">
        <f>SUM(C75:E75)</f>
        <v>29422.5</v>
      </c>
      <c r="G75" s="103"/>
    </row>
    <row r="76" spans="2:7">
      <c r="B76" s="125" t="s">
        <v>458</v>
      </c>
      <c r="C76" s="115"/>
      <c r="D76" s="115"/>
      <c r="E76" s="115"/>
      <c r="F76" s="116"/>
      <c r="G76" s="103"/>
    </row>
    <row r="77" spans="2:7">
      <c r="B77" s="93" t="s">
        <v>474</v>
      </c>
      <c r="C77" s="121">
        <f>519.61+0.308</f>
        <v>519.91800000000001</v>
      </c>
      <c r="D77" s="118">
        <v>0</v>
      </c>
      <c r="E77" s="118">
        <v>0</v>
      </c>
      <c r="F77" s="135">
        <f>SUM(C77:E77)</f>
        <v>519.91800000000001</v>
      </c>
      <c r="G77" s="103"/>
    </row>
    <row r="78" spans="2:7">
      <c r="B78" s="97" t="s">
        <v>475</v>
      </c>
      <c r="C78" s="144">
        <f>372.92+618.234+75.71</f>
        <v>1066.864</v>
      </c>
      <c r="D78" s="144">
        <f>SUM(D65,D62)</f>
        <v>469.4</v>
      </c>
      <c r="E78" s="130">
        <f>E64</f>
        <v>713.2</v>
      </c>
      <c r="F78" s="130">
        <f t="shared" ref="F78:F80" si="17">SUM(C78:E78)</f>
        <v>2249.4639999999999</v>
      </c>
      <c r="G78" s="103"/>
    </row>
    <row r="79" spans="2:7">
      <c r="B79" s="125" t="s">
        <v>455</v>
      </c>
      <c r="C79" s="115"/>
      <c r="D79" s="115"/>
      <c r="E79" s="115"/>
      <c r="F79" s="116"/>
      <c r="G79" s="103"/>
    </row>
    <row r="80" spans="2:7">
      <c r="B80" s="93" t="s">
        <v>474</v>
      </c>
      <c r="C80" s="121">
        <f>1477.18</f>
        <v>1477.18</v>
      </c>
      <c r="D80" s="94">
        <v>0</v>
      </c>
      <c r="E80" s="94">
        <v>0</v>
      </c>
      <c r="F80" s="135">
        <f t="shared" si="17"/>
        <v>1477.18</v>
      </c>
      <c r="G80" s="103"/>
    </row>
    <row r="81" spans="2:7">
      <c r="B81" s="96" t="s">
        <v>475</v>
      </c>
      <c r="C81" s="94">
        <v>0</v>
      </c>
      <c r="D81" s="69">
        <f>D69</f>
        <v>356.4</v>
      </c>
      <c r="E81" s="69">
        <f>SUM(E69,E68,E70)</f>
        <v>30384</v>
      </c>
      <c r="F81" s="70">
        <f>SUM(C81:E81)</f>
        <v>30740.400000000001</v>
      </c>
      <c r="G81" s="103"/>
    </row>
    <row r="82" spans="2:7">
      <c r="B82" s="84" t="s">
        <v>487</v>
      </c>
      <c r="C82" s="84"/>
      <c r="D82" s="84"/>
      <c r="E82" s="84"/>
      <c r="F82" s="84"/>
      <c r="G82" s="103"/>
    </row>
    <row r="83" spans="2:7">
      <c r="B83" s="102" t="s">
        <v>488</v>
      </c>
      <c r="C83" s="102"/>
      <c r="D83" s="102"/>
      <c r="E83" s="102"/>
      <c r="F83" s="102"/>
    </row>
  </sheetData>
  <sheetProtection algorithmName="SHA-512" hashValue="tAvfQpa25Xp3tytIrJRVoe1quoJXtMYYFEKIIAFo3CWeZqPkBZyMcNxOUc2WvlwasCmNOLlqfUk6Wvj0o3hBPQ==" saltValue="/bsqIhOhMttCHUiYUnNPog==" spinCount="100000" sheet="1" objects="1" scenarios="1"/>
  <mergeCells count="7">
    <mergeCell ref="B8:F8"/>
    <mergeCell ref="B53:F53"/>
    <mergeCell ref="B83:F83"/>
    <mergeCell ref="B24:F24"/>
    <mergeCell ref="B52:F52"/>
    <mergeCell ref="B23:F23"/>
    <mergeCell ref="B82:F82"/>
  </mergeCells>
  <pageMargins left="0.7" right="0.7" top="0.75" bottom="0.75" header="0.3" footer="0.3"/>
  <pageSetup orientation="portrait" verticalDpi="0" r:id="rId1"/>
  <ignoredErrors>
    <ignoredError sqref="C51"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AC68D-00E5-4E03-8DBB-73C31D30A958}">
  <sheetPr codeName="Sheet14"/>
  <dimension ref="B1:P48"/>
  <sheetViews>
    <sheetView workbookViewId="0">
      <pane xSplit="2" ySplit="2" topLeftCell="C3" activePane="bottomRight" state="frozen"/>
      <selection pane="topRight" activeCell="C1" sqref="C1"/>
      <selection pane="bottomLeft" activeCell="A3" sqref="A3"/>
      <selection pane="bottomRight" activeCell="H30" sqref="H30:H32"/>
    </sheetView>
  </sheetViews>
  <sheetFormatPr defaultColWidth="8.85546875" defaultRowHeight="12.75"/>
  <cols>
    <col min="1" max="1" width="3.85546875" customWidth="1"/>
    <col min="2" max="2" width="32.140625" customWidth="1"/>
    <col min="3" max="3" width="13.42578125" bestFit="1" customWidth="1"/>
    <col min="4" max="6" width="13.42578125" customWidth="1"/>
    <col min="7" max="7" width="13.85546875" bestFit="1" customWidth="1"/>
    <col min="8" max="8" width="12.42578125" customWidth="1"/>
    <col min="9" max="9" width="18.42578125" customWidth="1"/>
    <col min="13" max="13" width="19" customWidth="1"/>
    <col min="14" max="14" width="16.85546875" customWidth="1"/>
  </cols>
  <sheetData>
    <row r="1" spans="2:13">
      <c r="B1" t="s">
        <v>489</v>
      </c>
    </row>
    <row r="2" spans="2:13">
      <c r="B2" s="5"/>
      <c r="C2" s="3" t="s">
        <v>490</v>
      </c>
      <c r="D2" s="3" t="s">
        <v>184</v>
      </c>
      <c r="E2" s="3" t="s">
        <v>185</v>
      </c>
      <c r="F2" s="3" t="s">
        <v>491</v>
      </c>
      <c r="G2" s="3" t="s">
        <v>492</v>
      </c>
      <c r="H2" s="3" t="s">
        <v>221</v>
      </c>
    </row>
    <row r="3" spans="2:13">
      <c r="B3" s="1" t="s">
        <v>493</v>
      </c>
      <c r="H3" s="2"/>
    </row>
    <row r="4" spans="2:13">
      <c r="B4" t="s">
        <v>494</v>
      </c>
      <c r="C4" s="12"/>
      <c r="D4" s="13"/>
      <c r="E4" s="13"/>
      <c r="F4" s="14"/>
      <c r="G4" s="14"/>
      <c r="H4" s="9">
        <f>SUM(C4:E4)</f>
        <v>0</v>
      </c>
      <c r="I4" s="10" t="s">
        <v>495</v>
      </c>
    </row>
    <row r="5" spans="2:13">
      <c r="C5" s="7"/>
      <c r="D5" s="9"/>
      <c r="E5" s="9"/>
      <c r="F5" s="4"/>
      <c r="G5" s="4"/>
      <c r="H5" s="9"/>
    </row>
    <row r="6" spans="2:13">
      <c r="B6" s="1" t="s">
        <v>496</v>
      </c>
    </row>
    <row r="7" spans="2:13">
      <c r="B7" t="s">
        <v>458</v>
      </c>
      <c r="C7" s="15">
        <v>3037</v>
      </c>
      <c r="D7" s="15">
        <v>2404.86</v>
      </c>
      <c r="E7" s="15">
        <v>346.72</v>
      </c>
      <c r="F7" s="15">
        <v>0.02</v>
      </c>
      <c r="G7" s="15">
        <v>616.25</v>
      </c>
      <c r="H7" s="9">
        <f>SUM(C7:G7)</f>
        <v>6404.8500000000013</v>
      </c>
    </row>
    <row r="8" spans="2:13">
      <c r="B8" t="s">
        <v>455</v>
      </c>
      <c r="C8" s="15">
        <v>1209</v>
      </c>
      <c r="D8" s="15">
        <v>3684.79</v>
      </c>
      <c r="E8" s="15">
        <v>1070.4100000000001</v>
      </c>
      <c r="F8" s="15">
        <v>3.6</v>
      </c>
      <c r="G8" s="15">
        <v>31277</v>
      </c>
      <c r="H8" s="9">
        <f>SUM(C8:G8)</f>
        <v>37244.800000000003</v>
      </c>
    </row>
    <row r="9" spans="2:13">
      <c r="B9" t="s">
        <v>221</v>
      </c>
      <c r="C9" s="16">
        <f>SUM(C7:C8)</f>
        <v>4246</v>
      </c>
      <c r="D9" s="16">
        <f t="shared" ref="D9:F9" si="0">SUM(D7:D8)</f>
        <v>6089.65</v>
      </c>
      <c r="E9" s="16">
        <f>SUM(E7:E8)</f>
        <v>1417.13</v>
      </c>
      <c r="F9" s="16">
        <f t="shared" si="0"/>
        <v>3.62</v>
      </c>
      <c r="G9" s="16">
        <f>SUM(G7:G8)</f>
        <v>31893.25</v>
      </c>
      <c r="H9" s="9">
        <f>SUM(C9:G9)</f>
        <v>43649.65</v>
      </c>
    </row>
    <row r="10" spans="2:13">
      <c r="C10" s="16"/>
      <c r="D10" s="16"/>
      <c r="E10" s="16"/>
      <c r="F10" s="16"/>
      <c r="G10" s="6"/>
      <c r="M10" t="s">
        <v>497</v>
      </c>
    </row>
    <row r="11" spans="2:13">
      <c r="B11" s="1" t="s">
        <v>498</v>
      </c>
      <c r="C11" s="16"/>
      <c r="D11" s="6"/>
      <c r="E11" s="16"/>
      <c r="F11" s="16"/>
      <c r="G11" s="6"/>
      <c r="I11" s="10" t="s">
        <v>499</v>
      </c>
      <c r="M11" t="s">
        <v>496</v>
      </c>
    </row>
    <row r="12" spans="2:13">
      <c r="B12" s="18" t="s">
        <v>458</v>
      </c>
      <c r="C12" s="17">
        <v>2589.1799999999998</v>
      </c>
      <c r="D12" s="17">
        <v>1646.85</v>
      </c>
      <c r="E12" s="17">
        <v>0</v>
      </c>
      <c r="F12" s="16">
        <v>0</v>
      </c>
      <c r="G12" s="17">
        <v>0</v>
      </c>
      <c r="H12" s="6">
        <f>SUM(C12:G12)</f>
        <v>4236.03</v>
      </c>
      <c r="M12" t="s">
        <v>500</v>
      </c>
    </row>
    <row r="13" spans="2:13">
      <c r="B13" s="18" t="s">
        <v>455</v>
      </c>
      <c r="C13" s="17">
        <v>35.450000000000003</v>
      </c>
      <c r="D13" s="17">
        <v>2093.89</v>
      </c>
      <c r="E13" s="17">
        <v>834.09</v>
      </c>
      <c r="F13" s="16">
        <v>0</v>
      </c>
      <c r="G13" s="17">
        <v>310</v>
      </c>
      <c r="H13" s="6">
        <f>SUM(C13:G13)</f>
        <v>3273.43</v>
      </c>
    </row>
    <row r="14" spans="2:13">
      <c r="B14" s="18" t="s">
        <v>221</v>
      </c>
      <c r="C14" s="16">
        <f>SUM(C12:C13)</f>
        <v>2624.6299999999997</v>
      </c>
      <c r="D14" s="16">
        <f t="shared" ref="D14:G14" si="1">SUM(D12:D13)</f>
        <v>3740.74</v>
      </c>
      <c r="E14" s="16">
        <f t="shared" si="1"/>
        <v>834.09</v>
      </c>
      <c r="F14" s="16">
        <f t="shared" si="1"/>
        <v>0</v>
      </c>
      <c r="G14" s="16">
        <f t="shared" si="1"/>
        <v>310</v>
      </c>
      <c r="H14" s="16">
        <f>SUM(H12:H13)</f>
        <v>7509.4599999999991</v>
      </c>
    </row>
    <row r="15" spans="2:13">
      <c r="B15" s="1"/>
      <c r="C15" s="16"/>
      <c r="D15" s="6"/>
      <c r="E15" s="16"/>
      <c r="F15" s="16"/>
      <c r="G15" s="6"/>
    </row>
    <row r="16" spans="2:13">
      <c r="B16" t="s">
        <v>458</v>
      </c>
      <c r="C16" s="16"/>
      <c r="D16" s="6"/>
      <c r="E16" s="16"/>
      <c r="F16" s="16"/>
      <c r="G16" s="6"/>
    </row>
    <row r="17" spans="2:16">
      <c r="B17" s="19" t="s">
        <v>470</v>
      </c>
      <c r="C17" s="9">
        <v>0</v>
      </c>
      <c r="D17" s="9">
        <v>0</v>
      </c>
      <c r="E17" s="11">
        <v>0</v>
      </c>
      <c r="F17" s="11">
        <v>0</v>
      </c>
      <c r="G17" s="11">
        <v>0</v>
      </c>
      <c r="H17" s="9">
        <f>SUM(C17:G17)</f>
        <v>0</v>
      </c>
    </row>
    <row r="18" spans="2:16">
      <c r="B18" s="8" t="s">
        <v>471</v>
      </c>
      <c r="C18" s="17">
        <v>2588.6</v>
      </c>
      <c r="D18" s="17">
        <v>1646.85</v>
      </c>
      <c r="E18" s="16">
        <v>0</v>
      </c>
      <c r="F18" s="16">
        <v>0</v>
      </c>
      <c r="G18" s="16">
        <v>0</v>
      </c>
      <c r="H18" s="9">
        <f>SUM(C18:G18)</f>
        <v>4235.45</v>
      </c>
      <c r="N18" t="s">
        <v>501</v>
      </c>
      <c r="O18" t="s">
        <v>502</v>
      </c>
    </row>
    <row r="19" spans="2:16">
      <c r="B19" s="8" t="s">
        <v>472</v>
      </c>
      <c r="C19" s="17">
        <v>0.57999999999999996</v>
      </c>
      <c r="D19" s="6">
        <v>0</v>
      </c>
      <c r="E19" s="16">
        <v>0</v>
      </c>
      <c r="F19" s="16">
        <v>0</v>
      </c>
      <c r="G19" s="16">
        <v>0</v>
      </c>
      <c r="H19" s="9">
        <f>SUM(C19:G19)</f>
        <v>0.57999999999999996</v>
      </c>
      <c r="M19" t="s">
        <v>458</v>
      </c>
      <c r="N19" s="6">
        <f>H12</f>
        <v>4236.03</v>
      </c>
      <c r="O19">
        <f>H30</f>
        <v>18130.32</v>
      </c>
      <c r="P19" s="6">
        <f>SUM(N19:O19)</f>
        <v>22366.35</v>
      </c>
    </row>
    <row r="20" spans="2:16">
      <c r="B20" t="s">
        <v>455</v>
      </c>
      <c r="C20" s="16"/>
      <c r="D20" s="6"/>
      <c r="E20" s="16"/>
      <c r="F20" s="16"/>
      <c r="G20" s="6"/>
      <c r="M20" t="s">
        <v>455</v>
      </c>
      <c r="N20" s="6">
        <f>H13</f>
        <v>3273.43</v>
      </c>
      <c r="O20">
        <f>H31</f>
        <v>29134.2</v>
      </c>
      <c r="P20" s="6">
        <f>SUM(N20:O20)</f>
        <v>32407.63</v>
      </c>
    </row>
    <row r="21" spans="2:16">
      <c r="B21" s="8" t="s">
        <v>470</v>
      </c>
      <c r="C21" s="16">
        <v>0</v>
      </c>
      <c r="D21" s="17">
        <v>372.19</v>
      </c>
      <c r="E21" s="16">
        <v>0</v>
      </c>
      <c r="F21" s="16">
        <v>0</v>
      </c>
      <c r="G21" s="16">
        <v>0</v>
      </c>
      <c r="J21" s="6">
        <f>SUM(C14,C32)</f>
        <v>4245.91</v>
      </c>
      <c r="N21" s="6">
        <f>SUM(N19:N20)</f>
        <v>7509.4599999999991</v>
      </c>
      <c r="O21" s="6">
        <f t="shared" ref="O21:P21" si="2">SUM(O19:O20)</f>
        <v>47264.520000000004</v>
      </c>
      <c r="P21" s="6">
        <f t="shared" si="2"/>
        <v>54773.979999999996</v>
      </c>
    </row>
    <row r="22" spans="2:16">
      <c r="B22" s="8" t="s">
        <v>471</v>
      </c>
      <c r="C22" s="17">
        <v>35.450000000000003</v>
      </c>
      <c r="D22" s="17">
        <v>1721.7</v>
      </c>
      <c r="E22" s="17">
        <v>834.09</v>
      </c>
      <c r="F22" s="16">
        <v>0</v>
      </c>
      <c r="G22" s="17">
        <v>310</v>
      </c>
      <c r="H22" s="9">
        <f>SUM(C22:G22)</f>
        <v>2901.2400000000002</v>
      </c>
    </row>
    <row r="23" spans="2:16" ht="13.5" thickBot="1">
      <c r="B23" s="8" t="s">
        <v>472</v>
      </c>
      <c r="C23" s="16">
        <v>0</v>
      </c>
      <c r="D23" s="6">
        <v>0</v>
      </c>
      <c r="E23" s="16">
        <v>0</v>
      </c>
      <c r="F23" s="16">
        <v>0</v>
      </c>
      <c r="G23" s="16">
        <v>0</v>
      </c>
      <c r="H23" s="9">
        <f>SUM(C23:G23)</f>
        <v>0</v>
      </c>
    </row>
    <row r="24" spans="2:16" ht="13.5" thickBot="1">
      <c r="B24" t="s">
        <v>473</v>
      </c>
      <c r="C24" s="16"/>
      <c r="D24" s="6"/>
      <c r="E24" s="16"/>
      <c r="F24" s="16"/>
      <c r="G24" s="6"/>
      <c r="M24" s="23">
        <v>6405</v>
      </c>
      <c r="N24" s="23">
        <v>10492</v>
      </c>
      <c r="O24" s="23">
        <v>52122</v>
      </c>
    </row>
    <row r="25" spans="2:16" ht="13.5" thickBot="1">
      <c r="B25" s="8" t="s">
        <v>470</v>
      </c>
      <c r="C25" s="16">
        <f>SUM(C17,C21)</f>
        <v>0</v>
      </c>
      <c r="D25" s="16">
        <f t="shared" ref="D25:G26" si="3">SUM(D17,D21)</f>
        <v>372.19</v>
      </c>
      <c r="E25" s="16">
        <f t="shared" si="3"/>
        <v>0</v>
      </c>
      <c r="F25" s="16">
        <f t="shared" si="3"/>
        <v>0</v>
      </c>
      <c r="G25" s="16">
        <f t="shared" si="3"/>
        <v>0</v>
      </c>
      <c r="H25" s="9">
        <f>SUM(C25:G25)</f>
        <v>372.19</v>
      </c>
      <c r="M25" s="24">
        <v>37245</v>
      </c>
      <c r="N25" s="24">
        <v>6253</v>
      </c>
      <c r="O25" s="24">
        <v>8711</v>
      </c>
    </row>
    <row r="26" spans="2:16">
      <c r="B26" s="8" t="s">
        <v>471</v>
      </c>
      <c r="C26" s="16">
        <f>SUM(C18,C22)</f>
        <v>2624.0499999999997</v>
      </c>
      <c r="D26" s="16">
        <f>SUM(D18,D22)</f>
        <v>3368.55</v>
      </c>
      <c r="E26" s="16">
        <f t="shared" si="3"/>
        <v>834.09</v>
      </c>
      <c r="F26" s="16">
        <v>0</v>
      </c>
      <c r="G26" s="16">
        <v>0</v>
      </c>
      <c r="H26" s="9">
        <f>SUM(C26:G26)</f>
        <v>6826.6900000000005</v>
      </c>
      <c r="M26" s="6">
        <f>SUM(M24:M25)</f>
        <v>43650</v>
      </c>
      <c r="N26" s="6">
        <f t="shared" ref="N26:O26" si="4">SUM(N24:N25)</f>
        <v>16745</v>
      </c>
      <c r="O26" s="6">
        <f t="shared" si="4"/>
        <v>60833</v>
      </c>
    </row>
    <row r="27" spans="2:16">
      <c r="B27" s="8" t="s">
        <v>472</v>
      </c>
      <c r="C27" s="16">
        <f>SUM(C19,C23)</f>
        <v>0.57999999999999996</v>
      </c>
      <c r="D27" s="16">
        <f t="shared" ref="D27:E27" si="5">SUM(D19,D23)</f>
        <v>0</v>
      </c>
      <c r="E27" s="16">
        <f t="shared" si="5"/>
        <v>0</v>
      </c>
      <c r="F27" s="16">
        <v>0</v>
      </c>
      <c r="G27" s="16">
        <v>0</v>
      </c>
      <c r="H27" s="9">
        <f>SUM(C27:G27)</f>
        <v>0.57999999999999996</v>
      </c>
    </row>
    <row r="28" spans="2:16">
      <c r="C28" s="6"/>
      <c r="D28" s="6"/>
      <c r="E28" s="6"/>
      <c r="F28" s="6"/>
      <c r="G28" s="6"/>
    </row>
    <row r="29" spans="2:16">
      <c r="B29" s="1" t="s">
        <v>500</v>
      </c>
      <c r="C29" s="6"/>
      <c r="D29" s="6"/>
      <c r="E29" s="6"/>
      <c r="F29" s="6"/>
      <c r="G29" s="6"/>
    </row>
    <row r="30" spans="2:16">
      <c r="B30" s="18" t="s">
        <v>458</v>
      </c>
      <c r="C30" s="20">
        <v>447.96</v>
      </c>
      <c r="D30" s="20">
        <v>2327.37</v>
      </c>
      <c r="E30" s="20">
        <v>14738.73</v>
      </c>
      <c r="F30" s="20">
        <v>0.02</v>
      </c>
      <c r="G30" s="20">
        <v>616.24</v>
      </c>
      <c r="H30" s="6">
        <f>SUM(C30:G30)</f>
        <v>18130.32</v>
      </c>
    </row>
    <row r="31" spans="2:16">
      <c r="B31" s="18" t="s">
        <v>455</v>
      </c>
      <c r="C31" s="20">
        <v>1173.32</v>
      </c>
      <c r="D31" s="20">
        <v>1590.9</v>
      </c>
      <c r="E31" s="20">
        <v>236.32</v>
      </c>
      <c r="F31" s="20">
        <v>1.66</v>
      </c>
      <c r="G31" s="21">
        <v>26132</v>
      </c>
      <c r="H31" s="6">
        <f>SUM(C31:G31)</f>
        <v>29134.2</v>
      </c>
      <c r="L31" s="6"/>
    </row>
    <row r="32" spans="2:16">
      <c r="B32" s="18" t="s">
        <v>221</v>
      </c>
      <c r="C32" s="6">
        <f>SUM(C30:C31)</f>
        <v>1621.28</v>
      </c>
      <c r="D32" s="6">
        <f t="shared" ref="D32:H32" si="6">SUM(D30:D31)</f>
        <v>3918.27</v>
      </c>
      <c r="E32" s="6">
        <f t="shared" si="6"/>
        <v>14975.05</v>
      </c>
      <c r="F32" s="6">
        <f t="shared" si="6"/>
        <v>1.68</v>
      </c>
      <c r="G32" s="6">
        <f t="shared" si="6"/>
        <v>26748.240000000002</v>
      </c>
      <c r="H32" s="6">
        <f t="shared" si="6"/>
        <v>47264.520000000004</v>
      </c>
      <c r="J32" s="6"/>
      <c r="L32" s="6"/>
    </row>
    <row r="33" spans="2:8">
      <c r="B33" s="1"/>
      <c r="C33" s="6"/>
      <c r="D33" s="6"/>
      <c r="E33" s="6"/>
      <c r="F33" s="6"/>
      <c r="G33" s="6"/>
    </row>
    <row r="34" spans="2:8">
      <c r="B34" t="s">
        <v>458</v>
      </c>
      <c r="C34" s="16"/>
      <c r="D34" s="6"/>
      <c r="E34" s="16"/>
      <c r="F34" s="16"/>
      <c r="G34" s="6"/>
    </row>
    <row r="35" spans="2:8">
      <c r="B35" t="s">
        <v>480</v>
      </c>
      <c r="C35" s="17">
        <v>0</v>
      </c>
      <c r="D35" s="17">
        <v>1969.37</v>
      </c>
      <c r="E35" s="17">
        <v>72.08</v>
      </c>
      <c r="F35" s="9">
        <v>0</v>
      </c>
      <c r="G35" s="9">
        <v>0</v>
      </c>
      <c r="H35" s="9">
        <f>SUM(C35:G35)</f>
        <v>2041.4499999999998</v>
      </c>
    </row>
    <row r="36" spans="2:8">
      <c r="B36" s="8" t="s">
        <v>481</v>
      </c>
      <c r="C36" s="17">
        <v>447.96</v>
      </c>
      <c r="D36" s="17">
        <v>354.84</v>
      </c>
      <c r="E36" s="9">
        <v>0</v>
      </c>
      <c r="F36" s="9">
        <v>0</v>
      </c>
      <c r="G36" s="9">
        <v>0</v>
      </c>
      <c r="H36" s="9">
        <f>SUM(C36:G36)</f>
        <v>802.8</v>
      </c>
    </row>
    <row r="37" spans="2:8">
      <c r="B37" s="8" t="s">
        <v>482</v>
      </c>
      <c r="C37" s="9">
        <v>0</v>
      </c>
      <c r="D37" s="9">
        <v>0</v>
      </c>
      <c r="E37" s="9">
        <v>0</v>
      </c>
      <c r="F37" s="9">
        <v>0</v>
      </c>
      <c r="G37" s="9">
        <v>0</v>
      </c>
      <c r="H37" s="9">
        <f>SUM(C37:G37)</f>
        <v>0</v>
      </c>
    </row>
    <row r="38" spans="2:8">
      <c r="B38" s="8" t="s">
        <v>483</v>
      </c>
      <c r="C38" s="17"/>
      <c r="D38" s="17">
        <v>3.16</v>
      </c>
      <c r="E38" s="15">
        <v>14666.65</v>
      </c>
      <c r="F38" s="17">
        <v>0.02</v>
      </c>
      <c r="G38" s="17">
        <v>616.24</v>
      </c>
      <c r="H38" s="9">
        <f>SUM(C38:G38)</f>
        <v>15286.07</v>
      </c>
    </row>
    <row r="39" spans="2:8">
      <c r="B39" t="s">
        <v>455</v>
      </c>
      <c r="C39" s="16"/>
      <c r="D39" s="6"/>
      <c r="E39" s="16"/>
      <c r="F39" s="16"/>
      <c r="G39" s="6"/>
    </row>
    <row r="40" spans="2:8">
      <c r="B40" t="s">
        <v>480</v>
      </c>
      <c r="C40" s="9">
        <v>0</v>
      </c>
      <c r="D40" s="9">
        <v>0</v>
      </c>
      <c r="E40" s="9">
        <v>0</v>
      </c>
      <c r="F40" s="9">
        <v>0</v>
      </c>
      <c r="G40" s="9">
        <v>0</v>
      </c>
      <c r="H40" s="9">
        <f>SUM(C40:G40)</f>
        <v>0</v>
      </c>
    </row>
    <row r="41" spans="2:8">
      <c r="B41" s="8" t="s">
        <v>481</v>
      </c>
      <c r="C41" s="9">
        <v>0</v>
      </c>
      <c r="D41" s="9">
        <v>0</v>
      </c>
      <c r="E41" s="9">
        <v>0</v>
      </c>
      <c r="F41" s="9">
        <v>1.66</v>
      </c>
      <c r="G41" s="9">
        <v>0</v>
      </c>
      <c r="H41" s="9">
        <f>SUM(C41:G41)</f>
        <v>1.66</v>
      </c>
    </row>
    <row r="42" spans="2:8">
      <c r="B42" s="8" t="s">
        <v>482</v>
      </c>
      <c r="C42" s="17">
        <v>1173.32</v>
      </c>
      <c r="D42" s="17">
        <v>1590.9</v>
      </c>
      <c r="E42" s="17">
        <v>236.32</v>
      </c>
      <c r="F42" s="17">
        <v>0</v>
      </c>
      <c r="G42" s="15">
        <v>6969</v>
      </c>
      <c r="H42" s="9">
        <f>SUM(C42:G42)</f>
        <v>9969.5400000000009</v>
      </c>
    </row>
    <row r="43" spans="2:8">
      <c r="B43" s="8" t="s">
        <v>483</v>
      </c>
      <c r="C43" s="9">
        <v>0</v>
      </c>
      <c r="D43" s="9">
        <v>0</v>
      </c>
      <c r="E43" s="9">
        <v>0</v>
      </c>
      <c r="F43" s="9">
        <v>0</v>
      </c>
      <c r="G43" s="15">
        <v>19163</v>
      </c>
      <c r="H43" s="9">
        <f>SUM(C43:G43)</f>
        <v>19163</v>
      </c>
    </row>
    <row r="44" spans="2:8">
      <c r="B44" t="s">
        <v>485</v>
      </c>
      <c r="C44" s="16"/>
      <c r="D44" s="6"/>
      <c r="E44" s="16"/>
      <c r="F44" s="16"/>
      <c r="G44" s="16"/>
    </row>
    <row r="45" spans="2:8">
      <c r="B45" s="8" t="s">
        <v>486</v>
      </c>
      <c r="C45" s="9">
        <f>SUM(C35,C40)</f>
        <v>0</v>
      </c>
      <c r="D45" s="16">
        <f t="shared" ref="D45:H48" si="7">SUM(D35,D40)</f>
        <v>1969.37</v>
      </c>
      <c r="E45" s="16">
        <f t="shared" si="7"/>
        <v>72.08</v>
      </c>
      <c r="F45" s="9">
        <f t="shared" si="7"/>
        <v>0</v>
      </c>
      <c r="G45" s="9">
        <f t="shared" si="7"/>
        <v>0</v>
      </c>
      <c r="H45" s="7">
        <f t="shared" si="7"/>
        <v>2041.4499999999998</v>
      </c>
    </row>
    <row r="46" spans="2:8">
      <c r="B46" s="8" t="s">
        <v>481</v>
      </c>
      <c r="C46" s="16">
        <f>SUM(C36,C41)</f>
        <v>447.96</v>
      </c>
      <c r="D46" s="16">
        <f t="shared" si="7"/>
        <v>354.84</v>
      </c>
      <c r="E46" s="9">
        <f t="shared" si="7"/>
        <v>0</v>
      </c>
      <c r="F46" s="16">
        <f t="shared" si="7"/>
        <v>1.66</v>
      </c>
      <c r="G46" s="9">
        <f t="shared" si="7"/>
        <v>0</v>
      </c>
      <c r="H46" s="7">
        <f t="shared" si="7"/>
        <v>804.45999999999992</v>
      </c>
    </row>
    <row r="47" spans="2:8">
      <c r="B47" s="8" t="s">
        <v>482</v>
      </c>
      <c r="C47" s="16">
        <f>SUM(C37,C42)</f>
        <v>1173.32</v>
      </c>
      <c r="D47" s="16">
        <f t="shared" si="7"/>
        <v>1590.9</v>
      </c>
      <c r="E47" s="16">
        <f t="shared" si="7"/>
        <v>236.32</v>
      </c>
      <c r="F47" s="9">
        <f t="shared" si="7"/>
        <v>0</v>
      </c>
      <c r="G47" s="16">
        <f t="shared" si="7"/>
        <v>6969</v>
      </c>
      <c r="H47" s="9">
        <f>SUM(C47:G47)</f>
        <v>9969.5400000000009</v>
      </c>
    </row>
    <row r="48" spans="2:8">
      <c r="B48" s="8" t="s">
        <v>483</v>
      </c>
      <c r="C48" s="9">
        <f>SUM(C38,C43)</f>
        <v>0</v>
      </c>
      <c r="D48" s="16">
        <f t="shared" si="7"/>
        <v>3.16</v>
      </c>
      <c r="E48" s="16">
        <f t="shared" si="7"/>
        <v>14666.65</v>
      </c>
      <c r="F48" s="9">
        <f t="shared" si="7"/>
        <v>0.02</v>
      </c>
      <c r="G48" s="16">
        <f t="shared" si="7"/>
        <v>19779.240000000002</v>
      </c>
      <c r="H48" s="9">
        <f>SUM(C48:G48)</f>
        <v>34449.07</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ff3d39-6ec1-4ff2-8281-1f805038833a">
      <UserInfo>
        <DisplayName>Jordan Williams</DisplayName>
        <AccountId>28</AccountId>
        <AccountType/>
      </UserInfo>
      <UserInfo>
        <DisplayName>Julie Pezzack</DisplayName>
        <AccountId>13</AccountId>
        <AccountType/>
      </UserInfo>
      <UserInfo>
        <DisplayName>Regan Rosenthal</DisplayName>
        <AccountId>29</AccountId>
        <AccountType/>
      </UserInfo>
    </SharedWithUsers>
    <_activity xmlns="36e7eadb-2ffb-4d16-948d-235d86ab607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53D1663C55E1E4C84E936784E7E5DFA" ma:contentTypeVersion="14" ma:contentTypeDescription="Create a new document." ma:contentTypeScope="" ma:versionID="cb8ea9134feda56df4dae774f46ef38b">
  <xsd:schema xmlns:xsd="http://www.w3.org/2001/XMLSchema" xmlns:xs="http://www.w3.org/2001/XMLSchema" xmlns:p="http://schemas.microsoft.com/office/2006/metadata/properties" xmlns:ns3="36e7eadb-2ffb-4d16-948d-235d86ab607c" xmlns:ns4="34ff3d39-6ec1-4ff2-8281-1f805038833a" targetNamespace="http://schemas.microsoft.com/office/2006/metadata/properties" ma:root="true" ma:fieldsID="12e20fd644bb0d0863437a82ef49b9a1" ns3:_="" ns4:_="">
    <xsd:import namespace="36e7eadb-2ffb-4d16-948d-235d86ab607c"/>
    <xsd:import namespace="34ff3d39-6ec1-4ff2-8281-1f805038833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DateTaken"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e7eadb-2ffb-4d16-948d-235d86ab60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ff3d39-6ec1-4ff2-8281-1f805038833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CBD95C-D98F-4324-ABB4-C5A89C74A33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4ff3d39-6ec1-4ff2-8281-1f805038833a"/>
    <ds:schemaRef ds:uri="36e7eadb-2ffb-4d16-948d-235d86ab607c"/>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BC929DF-3234-4811-95A7-B3DA875EED40}">
  <ds:schemaRefs>
    <ds:schemaRef ds:uri="http://schemas.microsoft.com/sharepoint/v3/contenttype/forms"/>
  </ds:schemaRefs>
</ds:datastoreItem>
</file>

<file path=customXml/itemProps3.xml><?xml version="1.0" encoding="utf-8"?>
<ds:datastoreItem xmlns:ds="http://schemas.openxmlformats.org/officeDocument/2006/customXml" ds:itemID="{4ED96182-D498-41B1-BC1A-64355A464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e7eadb-2ffb-4d16-948d-235d86ab607c"/>
    <ds:schemaRef ds:uri="34ff3d39-6ec1-4ff2-8281-1f80503883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Report Comments_old</vt:lpstr>
      <vt:lpstr>Table of Contents</vt:lpstr>
      <vt:lpstr>Ethics and compliance</vt:lpstr>
      <vt:lpstr>Economic performance</vt:lpstr>
      <vt:lpstr>Health and safety</vt:lpstr>
      <vt:lpstr>Workforce</vt:lpstr>
      <vt:lpstr>Energy and Emissions </vt:lpstr>
      <vt:lpstr>Water</vt:lpstr>
      <vt:lpstr>Biodiversity and Land</vt:lpstr>
      <vt:lpstr>Materials</vt:lpstr>
      <vt:lpstr>Tailings and Waste</vt:lpstr>
      <vt:lpstr>Diagram for report</vt:lpstr>
      <vt:lpstr>Anti_corruption__1</vt:lpstr>
      <vt:lpstr>Human_rights_training__4</vt:lpstr>
      <vt:lpstr>Political_contributions__2</vt:lpstr>
      <vt:lpstr>'Table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 Kramer</dc:creator>
  <cp:keywords/>
  <dc:description/>
  <cp:lastModifiedBy>Julie Nguyen</cp:lastModifiedBy>
  <cp:revision>0</cp:revision>
  <dcterms:created xsi:type="dcterms:W3CDTF">2021-06-28T16:21:58Z</dcterms:created>
  <dcterms:modified xsi:type="dcterms:W3CDTF">2024-05-13T15:04:10Z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0x010100B53D1663C55E1E4C84E936784E7E5DFA</vt:lpwstr>
  </property>
  <property fmtid="{D5CDD505-2E9C-101B-9397-08002B2CF9AE}" pid="3" name="MediaServiceImageTags">
    <vt:lpwstr/>
  </property>
</Properties>
</file>