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pam.com\wf\US\WFA\Finance US\External Reporting\Fact Sheet\"/>
    </mc:Choice>
  </mc:AlternateContent>
  <xr:revisionPtr revIDLastSave="0" documentId="13_ncr:1_{FE80021F-A62B-43A6-A5F9-47E4C8F95617}" xr6:coauthVersionLast="47" xr6:coauthVersionMax="47" xr10:uidLastSave="{00000000-0000-0000-0000-000000000000}"/>
  <bookViews>
    <workbookView xWindow="-110" yWindow="-110" windowWidth="19420" windowHeight="10300" xr2:uid="{00000000-000D-0000-FFFF-FFFF00000000}"/>
  </bookViews>
  <sheets>
    <sheet name="Fact Sheet" sheetId="2" r:id="rId1"/>
    <sheet name="Fact Sheet (blanc)" sheetId="1" state="hidden" r:id="rId2"/>
    <sheet name="Fact Sheet (banded)" sheetId="4" state="hidden" r:id="rId3"/>
    <sheet name="Footnotes" sheetId="5" state="hidden" r:id="rId4"/>
    <sheet name="fact sheet backup" sheetId="6" state="hidden" r:id="rId5"/>
    <sheet name="Sheet2" sheetId="7" state="hidden" r:id="rId6"/>
    <sheet name="Fact Sheet Y" sheetId="3" state="hidden" r:id="rId7"/>
  </sheets>
  <externalReferences>
    <externalReference r:id="rId8"/>
  </externalReferences>
  <definedNames>
    <definedName name="_xlnm._FilterDatabase" localSheetId="0" hidden="1">'Fact Sheet'!$P$10:$T$150</definedName>
    <definedName name="_xlnm._FilterDatabase" localSheetId="2" hidden="1">'Fact Sheet (banded)'!$J$1:$J$149</definedName>
    <definedName name="_xlnm._FilterDatabase" localSheetId="1" hidden="1">'Fact Sheet (blanc)'!$J$1:$J$149</definedName>
    <definedName name="_xlnm.Print_Area" localSheetId="0">'Fact Sheet'!$A$1:$M$158</definedName>
    <definedName name="_xlnm.Print_Area" localSheetId="2">'Fact Sheet (banded)'!$A$1:$I$149</definedName>
    <definedName name="_xlnm.Print_Area" localSheetId="1">'Fact Sheet (blanc)'!$A$1:$I$149</definedName>
    <definedName name="_xlnm.Print_Titles" localSheetId="0">'Fact Sheet'!$1:$9</definedName>
    <definedName name="_xlnm.Print_Titles" localSheetId="2">'Fact Sheet (banded)'!$7:$8</definedName>
    <definedName name="_xlnm.Print_Titles" localSheetId="1">'Fact Sheet (blanc)'!$7:$8</definedName>
    <definedName name="XL3DisableCameraObjects" hidden="1">[1]XLCubedFormats!A1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6" i="2" l="1"/>
  <c r="L65" i="2" l="1"/>
  <c r="M61" i="2"/>
  <c r="L61" i="2"/>
  <c r="K37" i="2"/>
  <c r="I18" i="2"/>
  <c r="I63" i="2"/>
  <c r="I40" i="2"/>
  <c r="I24" i="2"/>
  <c r="F65" i="2"/>
  <c r="C65" i="2"/>
  <c r="E63" i="2"/>
  <c r="G46" i="2"/>
  <c r="F43" i="2"/>
  <c r="G40" i="2"/>
  <c r="F40" i="2"/>
  <c r="F30" i="2"/>
  <c r="C30" i="2"/>
  <c r="F27" i="2"/>
  <c r="F18" i="2"/>
  <c r="C21" i="2"/>
  <c r="M121" i="7"/>
  <c r="G121" i="7"/>
  <c r="M120" i="7"/>
  <c r="G120" i="7"/>
  <c r="M119" i="7"/>
  <c r="G119" i="7"/>
  <c r="M118" i="7"/>
  <c r="G118" i="7"/>
  <c r="M117" i="7"/>
  <c r="G117" i="7"/>
  <c r="M89" i="7"/>
  <c r="G89" i="7"/>
  <c r="F89" i="7"/>
  <c r="E89" i="7"/>
  <c r="D89" i="7"/>
  <c r="C89" i="7"/>
  <c r="F86" i="7"/>
  <c r="M79" i="7"/>
  <c r="G79" i="7"/>
  <c r="M78" i="7"/>
  <c r="G78" i="7"/>
  <c r="M77" i="7"/>
  <c r="G77" i="7"/>
  <c r="M76" i="7"/>
  <c r="G76" i="7"/>
  <c r="M75" i="7"/>
  <c r="G75" i="7"/>
  <c r="I16" i="7"/>
  <c r="M124" i="6"/>
  <c r="G124" i="6"/>
  <c r="M123" i="6"/>
  <c r="G123" i="6"/>
  <c r="M122" i="6"/>
  <c r="G122" i="6"/>
  <c r="M121" i="6"/>
  <c r="G121" i="6"/>
  <c r="M120" i="6"/>
  <c r="G120" i="6"/>
  <c r="M92" i="6"/>
  <c r="G92" i="6"/>
  <c r="F92" i="6"/>
  <c r="E92" i="6"/>
  <c r="D92" i="6"/>
  <c r="C92" i="6"/>
  <c r="F89" i="6"/>
  <c r="M82" i="6"/>
  <c r="G82" i="6"/>
  <c r="M81" i="6"/>
  <c r="G81" i="6"/>
  <c r="M80" i="6"/>
  <c r="G80" i="6"/>
  <c r="M79" i="6"/>
  <c r="G79" i="6"/>
  <c r="M78" i="6"/>
  <c r="G78" i="6"/>
  <c r="I19" i="6"/>
  <c r="E133" i="3"/>
  <c r="E132" i="3"/>
  <c r="E131" i="3"/>
  <c r="E130" i="3"/>
  <c r="E102" i="3"/>
  <c r="E92" i="3"/>
  <c r="E91" i="3"/>
  <c r="E90" i="3"/>
  <c r="E89" i="3"/>
  <c r="E88" i="3"/>
  <c r="K128" i="4"/>
  <c r="F128" i="4"/>
  <c r="K127" i="4"/>
  <c r="F127" i="4"/>
  <c r="K124" i="4"/>
  <c r="F124" i="4"/>
  <c r="K123" i="4"/>
  <c r="F123" i="4"/>
  <c r="K95" i="4"/>
  <c r="F95" i="4"/>
  <c r="E95" i="4"/>
  <c r="D95" i="4"/>
  <c r="C95" i="4"/>
  <c r="B95" i="4"/>
  <c r="E92" i="4"/>
  <c r="K85" i="4"/>
  <c r="F85" i="4"/>
  <c r="K84" i="4"/>
  <c r="F84" i="4"/>
  <c r="K83" i="4"/>
  <c r="F83" i="4"/>
  <c r="K82" i="4"/>
  <c r="F82" i="4"/>
  <c r="K81" i="4"/>
  <c r="F81" i="4"/>
  <c r="G16" i="4"/>
  <c r="F133" i="3"/>
  <c r="F132" i="3"/>
  <c r="F131" i="3"/>
  <c r="F130" i="3"/>
  <c r="F102" i="3"/>
  <c r="F92" i="3"/>
  <c r="F91" i="3"/>
  <c r="F90" i="3"/>
  <c r="F89" i="3"/>
  <c r="F88" i="3"/>
  <c r="K128" i="1"/>
  <c r="K124" i="1"/>
  <c r="K127" i="1"/>
  <c r="K123" i="1"/>
  <c r="K85" i="1"/>
  <c r="K84" i="1"/>
  <c r="K83" i="1"/>
  <c r="K82" i="1"/>
  <c r="K81" i="1"/>
  <c r="K95" i="1"/>
  <c r="G16" i="1"/>
  <c r="F128" i="1"/>
  <c r="F124" i="1"/>
  <c r="F127" i="1"/>
  <c r="F123" i="1"/>
  <c r="F85" i="1"/>
  <c r="F84" i="1"/>
  <c r="F83" i="1"/>
  <c r="F82" i="1"/>
  <c r="F81" i="1"/>
  <c r="F95" i="1"/>
  <c r="E95" i="1"/>
  <c r="D95" i="1"/>
  <c r="C95" i="1"/>
  <c r="B95" i="1"/>
  <c r="E92" i="1"/>
</calcChain>
</file>

<file path=xl/sharedStrings.xml><?xml version="1.0" encoding="utf-8"?>
<sst xmlns="http://schemas.openxmlformats.org/spreadsheetml/2006/main" count="1004" uniqueCount="184">
  <si>
    <t>FACT SHEET (1)</t>
  </si>
  <si>
    <t/>
  </si>
  <si>
    <t>2018</t>
  </si>
  <si>
    <t>2019</t>
  </si>
  <si>
    <t>Q1</t>
  </si>
  <si>
    <t>Q2</t>
  </si>
  <si>
    <t>Q3</t>
  </si>
  <si>
    <t>Q4</t>
  </si>
  <si>
    <t>Full Year</t>
  </si>
  <si>
    <t>Total Revenues</t>
  </si>
  <si>
    <t>n/a</t>
  </si>
  <si>
    <t>Geographies</t>
  </si>
  <si>
    <t>North America</t>
  </si>
  <si>
    <t>As % of Total Revenues</t>
  </si>
  <si>
    <t>Europe</t>
  </si>
  <si>
    <t>CIS</t>
  </si>
  <si>
    <t>APAC</t>
  </si>
  <si>
    <t>Financial Services</t>
  </si>
  <si>
    <t>Travel &amp; Consumer</t>
  </si>
  <si>
    <t>Software &amp; Hi-Tech</t>
  </si>
  <si>
    <t>Business Information &amp; Media</t>
  </si>
  <si>
    <t>Life Sciences &amp; Healthcare</t>
  </si>
  <si>
    <t>Emerging Verticals</t>
  </si>
  <si>
    <t>Licensing</t>
  </si>
  <si>
    <t>Other Revenues</t>
  </si>
  <si>
    <t>USD</t>
  </si>
  <si>
    <t>EUR</t>
  </si>
  <si>
    <t>GBP</t>
  </si>
  <si>
    <t>RUB</t>
  </si>
  <si>
    <t>CHF</t>
  </si>
  <si>
    <t>CAD</t>
  </si>
  <si>
    <t>CNY</t>
  </si>
  <si>
    <t>Other</t>
  </si>
  <si>
    <t>PLN</t>
  </si>
  <si>
    <t>HUF</t>
  </si>
  <si>
    <t>INR</t>
  </si>
  <si>
    <t>UAH</t>
  </si>
  <si>
    <t>BYN</t>
  </si>
  <si>
    <t>Profitability</t>
  </si>
  <si>
    <t>GAAP</t>
  </si>
  <si>
    <t>Gross Margin</t>
  </si>
  <si>
    <t>Selling, General and Administrative Expenses</t>
  </si>
  <si>
    <t>Income from Operations</t>
  </si>
  <si>
    <t>Weighted Average Diluted Shares Outstanding, thousands</t>
  </si>
  <si>
    <t>Non-GAAP</t>
  </si>
  <si>
    <t>Net Income</t>
  </si>
  <si>
    <t>Diluted Earnings Per Share</t>
  </si>
  <si>
    <t>Top 5 Customers</t>
  </si>
  <si>
    <t>Top 10 Customers</t>
  </si>
  <si>
    <t>Top 20 Customers</t>
  </si>
  <si>
    <t>Outside of Top 20 Customers</t>
  </si>
  <si>
    <t>Effect of Exchange Rates on Cash</t>
  </si>
  <si>
    <t>Net Cash Flows</t>
  </si>
  <si>
    <t>Capital Expenditures (included in Investing Cash Flows)</t>
  </si>
  <si>
    <t>Free Cash Flows (5)</t>
  </si>
  <si>
    <t>Balance Sheet</t>
  </si>
  <si>
    <t>Cash and Cash Equivalents</t>
  </si>
  <si>
    <t>Working Capital</t>
  </si>
  <si>
    <t>People</t>
  </si>
  <si>
    <t>Footnotes:</t>
  </si>
  <si>
    <t>(2) Constant currency revenues are calculated using weighted average exchange rates of the prior period of comparison.</t>
  </si>
  <si>
    <t>(in millions except percentages, headcount, share and per share data)</t>
  </si>
  <si>
    <t>Revenues</t>
  </si>
  <si>
    <t>Currencies</t>
  </si>
  <si>
    <t xml:space="preserve">Time-and-Material
</t>
  </si>
  <si>
    <t>Fixed-Price</t>
  </si>
  <si>
    <t>Revenues by Currency, as % of Total Revenues</t>
  </si>
  <si>
    <t>Effective Tax Rate</t>
  </si>
  <si>
    <t>Total Professionals, End of Period</t>
  </si>
  <si>
    <t xml:space="preserve">Verticals </t>
  </si>
  <si>
    <t xml:space="preserve">Contract Types </t>
  </si>
  <si>
    <t>(4) Adjusted net income conversion is calculated by dividing free cash flows by non-GAAP net income.</t>
  </si>
  <si>
    <t>Days Sales Outstanding (5)</t>
  </si>
  <si>
    <t xml:space="preserve">Cash Flows </t>
  </si>
  <si>
    <t>Free Cash Flows (3)</t>
  </si>
  <si>
    <t>Customer Concentration, as % of Total Revenues</t>
  </si>
  <si>
    <t>Utilization</t>
  </si>
  <si>
    <t>Year-Over-Year Growth Rate in Constant Currency (2)</t>
  </si>
  <si>
    <t>Sequential Quarter Growth Rate</t>
  </si>
  <si>
    <t>Sequential Quarter Growth Rate in Constant Currency (2)</t>
  </si>
  <si>
    <t>Year-Over-Year Net Change in Total Professionals</t>
  </si>
  <si>
    <t>Cash Flows from Operating Activities</t>
  </si>
  <si>
    <t>Cash Flows from Investing Activities</t>
  </si>
  <si>
    <t>Cash Flows from Financing Activities</t>
  </si>
  <si>
    <t>(3) Free cash flows is calculated as cash flows from operating activities as presented in the statement of cash flows under GAAP, less capital expenditures.</t>
  </si>
  <si>
    <t>Year-Over-Year Growth Rate</t>
  </si>
  <si>
    <t>Adjusted Net Income Conversion (4)</t>
  </si>
  <si>
    <t>Capital Expenditures (included in Cash Flows from Investing Activities)</t>
  </si>
  <si>
    <t>Delivery Professionals, End of Period</t>
  </si>
  <si>
    <t>Year-Over-Year Net Change in Delivery Professionals</t>
  </si>
  <si>
    <t>Accounts Receivable, net</t>
  </si>
  <si>
    <t>Unbilled Revenues</t>
  </si>
  <si>
    <t>Expenses by Currency, as % of Total non-GAAP Operating Expenses</t>
  </si>
  <si>
    <t>Q3 2019</t>
  </si>
  <si>
    <t>(5)  Days Sales Outstanding is calculated by dividing the amount of Accounts receivable, net and Unbilled revenues as of the end of the period by total revenues during the last three months in the period, and multiplying the result by the number of calendar days in the last three months in the period. For Q1 2018, the calculation excludes Continuum, acquired on March 15, 2018, due to the distortive impact that including a partial period of revenues would have on the calculation. Continuum is included in the calculation for the periods subsequent to Q1 2018. We did not adjust the calculation for other aquisitions as these acquisitions did not have a distortive impact on Days Sales Outstanding in the respective periods of acquisition.</t>
  </si>
  <si>
    <t xml:space="preserve">(1) During EPAM Systems, Inc.'s earnings calls, in our earnings releases and investor decks, management supplements results reported in accordance with United States generally accepted accounting principles, referred to as GAAP, with non-GAAP measures. Management believes these measures help illustrate underlying trends in EPAM’s business and uses the measures to establish budgets and operational goals, communicate internally and externally, for managing EPAM’s business and evaluating its performance. Management also believes these measures help investors compare EPAM’s operating performance with its results in prior periods. EPAM anticipates that it will continue to report both GAAP and certain non-GAAP financial measures in its financial results, including non-GAAP results that exclude stock-based compensation expense, acquisition-related costs, amortization of purchased intangible assets, goodwill impairment, certain other one-time charges and benefits, changes in fair value of contingent consideration, foreign exchange gains and losses, the impact of U.S. tax reform, excess tax benefits related to stock-based compensation, and the related effect on income taxes of the pre-tax adjustments. Management also compares operating results on a basis of “constant currency,” which is also a non-GAAP financial measure. This measure excludes the effect of foreign currency exchange rate fluctuations by translating the current period revenues and expenses into U.S. dollars at the weighted average exchange rates of the prior period of comparison. Because EPAM’s reported non-GAAP financial measures are not calculated in accordance with GAAP, these measures are not comparable to GAAP and may not be comparable to similarly described non-GAAP measures reported by other companies within EPAM’s industry. Consequently, EPAM’s non-GAAP financial measures should not be evaluated in isolation or supplant comparable GAAP measures, but rather, should be considered together with the information in EPAM’s consolidated financial statements, which are prepared in accordance with GAAP. EPAM's earnings releases available on our website and furnished to the SEC include reconciliations of results between GAAP measures and Non-GAAP measures.
</t>
  </si>
  <si>
    <t>Delivery Professionals by Areas</t>
  </si>
  <si>
    <t>Belarus</t>
  </si>
  <si>
    <t>Ukraine</t>
  </si>
  <si>
    <t>Russia</t>
  </si>
  <si>
    <t>Central Europe</t>
  </si>
  <si>
    <t>North America</t>
  </si>
  <si>
    <t>Western Europe and Middle East</t>
  </si>
  <si>
    <t>Clients</t>
  </si>
  <si>
    <t>Growign Large and Strategic Accounts</t>
  </si>
  <si>
    <t>$20 Million +</t>
  </si>
  <si>
    <t>$10 - 20 Million</t>
  </si>
  <si>
    <t>$5 - 10 Million</t>
  </si>
  <si>
    <t>$1 - 5 Million</t>
  </si>
  <si>
    <t>$0.5 - 1 Million</t>
  </si>
  <si>
    <t>Geographies as % of total revenues</t>
  </si>
  <si>
    <t>Verticals as % of total revenues</t>
  </si>
  <si>
    <t>Verticals Year-Over-Year Growth Rate</t>
  </si>
  <si>
    <t>Gross Profit</t>
  </si>
  <si>
    <t>Operating Margin</t>
  </si>
  <si>
    <t>Expenses by Currency, as % of total non-GAAP Operating Expenses</t>
  </si>
  <si>
    <t>Year-Over-Year Net Change</t>
  </si>
  <si>
    <t>Customers</t>
  </si>
  <si>
    <t>Contract Types as % of Total Revenues</t>
  </si>
  <si>
    <t>Non-GAAP as % of Total Revenues</t>
  </si>
  <si>
    <t>GAAP as % of Total Revenues</t>
  </si>
  <si>
    <t>Contract Types</t>
  </si>
  <si>
    <t>Time-and-Material</t>
  </si>
  <si>
    <t>!</t>
  </si>
  <si>
    <t>(1) During EPAM Systems, Inc.'s earnings calls, in our earnings releases and investor decks, management supplements results reported in accordance with United States generally accepted accounting principles, referred to as GAAP, with non-GAAP measures. Management believes these measures help illustrate underlying trends in EPAM’s business and uses the measures to establish budgets and operational goals, communicate internally and externally, for managing EPAM’s business and evaluating its performance. Management also believes these measures help investors compare EPAM’s operating performance with its results in prior periods. EPAM anticipates that it will continue to report both GAAP and certain non-GAAP financial measures in its financial results, including non-GAAP results that exclude stock-based compensation expense, acquisition-related costs, amortization of purchased intangible assets, goodwill impairment, certain other one-time charges and benefits, changes in fair value of contingent consideration, foreign exchange gains and losses, the impact of U.S. tax reform, excess tax benefits related to stock-based compensation, and the related effect on income taxes of the pre-tax adjustments. Management also compares operating results on a basis of “constant currency,” which is also a non-GAAP financial measure. This measure excludes the effect of foreign currency exchange rate fluctuations by translating the current period revenues and expenses into U.S. dollars at the weighted average exchange rates of the prior period of comparison. Because EPAM’s reported non-GAAP financial measures are not calculated in accordance with GAAP, these measures are not comparable to GAAP and may not be comparable to similarly described non-GAAP measures reported by other companies within EPAM’s industry. Consequently, EPAM’s non-GAAP financial measures should not be evaluated in isolation or supplant comparable GAAP measures, but rather, should be considered together with the information in EPAM’s consolidated financial statements, which are prepared in accordance with GAAP. EPAM's earnings releases available on our website and furnished to the SEC include reconciliations of results between GAAP measures and Non-GAAP measures.</t>
  </si>
  <si>
    <t>(5) Days Sales Outstanding is calculated by dividing the amount of Accounts receivable, net and Unbilled revenues as of the end of the period by total revenues during the last three months in the period, and multiplying the result by the number of calendar days in the last three months in the period. For Q1 2018, the calculation excludes Continuum, acquired on March 15, 2018, due to the distortive impact that including a partial period of revenues would have on the calculation. Continuum is included in the calculation for the periods subsequent to Q1 2018. We did not adjust the calculation for other aquisitions as these acquisitions did not have a distortive impact on Days Sales Outstanding in the respective periods of acquisition.</t>
  </si>
  <si>
    <t>Euro - EUR</t>
  </si>
  <si>
    <t>Russian Ruble - RUB</t>
  </si>
  <si>
    <t>Swiss Franc - CHF</t>
  </si>
  <si>
    <t>Canadian Dollar - CAD</t>
  </si>
  <si>
    <t>Polish Zloty - PLN</t>
  </si>
  <si>
    <t>Hungarian Forint - HUF</t>
  </si>
  <si>
    <t>Indian Rupee - INR</t>
  </si>
  <si>
    <t>U.S. Dollar - USD</t>
  </si>
  <si>
    <t>CapEx (included in Cash Flows from Investing Activities)</t>
  </si>
  <si>
    <t>Verticals</t>
  </si>
  <si>
    <t>Cash Flows</t>
  </si>
  <si>
    <t xml:space="preserve">Number of Accounts with Revenues: </t>
  </si>
  <si>
    <t>Expenses by Currency, as % of Total non-GAAP OPEX</t>
  </si>
  <si>
    <t>British Pound - GBP</t>
  </si>
  <si>
    <t>Chinese Yuan Renminbi - CNY</t>
  </si>
  <si>
    <t>$10 - $20 Million</t>
  </si>
  <si>
    <t>$5 - $10 Million</t>
  </si>
  <si>
    <t>$1 - $5 Million</t>
  </si>
  <si>
    <t>$0.5 - $1 Million</t>
  </si>
  <si>
    <t>Trade Receivables and Contract Assets, net</t>
  </si>
  <si>
    <t>Mexican Peso - MXN</t>
  </si>
  <si>
    <t xml:space="preserve">Over $20 Million </t>
  </si>
  <si>
    <t>FACT SHEET</t>
  </si>
  <si>
    <t>This Fact Sheet includes non-GAAP measures as discussed in Footnote #1.</t>
  </si>
  <si>
    <t>Americas</t>
  </si>
  <si>
    <t>EMEA</t>
  </si>
  <si>
    <t>Colombian peso - COP</t>
  </si>
  <si>
    <t>Licensing and other revenues</t>
  </si>
  <si>
    <t xml:space="preserve">Americas </t>
  </si>
  <si>
    <t xml:space="preserve">Europe </t>
  </si>
  <si>
    <t>India</t>
  </si>
  <si>
    <t xml:space="preserve">Total Delivery Professionals, End of Period </t>
  </si>
  <si>
    <t xml:space="preserve">Geographies </t>
  </si>
  <si>
    <t>Armenian Dram - AMD</t>
  </si>
  <si>
    <r>
      <t>Delivery Professionals by Location</t>
    </r>
    <r>
      <rPr>
        <b/>
        <i/>
        <vertAlign val="superscript"/>
        <sz val="12"/>
        <color rgb="FF002060"/>
        <rFont val="Calibri"/>
        <family val="2"/>
      </rPr>
      <t xml:space="preserve"> </t>
    </r>
  </si>
  <si>
    <t>Client Concentration, as % of Total Revenues</t>
  </si>
  <si>
    <t>Top 5 Clients</t>
  </si>
  <si>
    <t>Top 10 Clients</t>
  </si>
  <si>
    <t>Top 20 Clients</t>
  </si>
  <si>
    <t>Outside of Top 20 Clients</t>
  </si>
  <si>
    <t>Q4 2024</t>
  </si>
  <si>
    <t>Mexican peso - MXN</t>
  </si>
  <si>
    <t xml:space="preserve">(3) The Company renamed the Travel &amp; Consumer vertical to Consumer Goods, Retail &amp; Travel to better reflect the mix of clients included in this vertical. This constitutes a naming change only and no changes were made to amounts reported. </t>
  </si>
  <si>
    <t>(4) As a result of the sale of the Company’s remaining holdings in Russia to a third-party on July 26, 2023, revenues from the CEE region are no longer material. Starting in 2024, revenues from the CEE region are included in the EMEA region.</t>
  </si>
  <si>
    <t>(5) Days Sales Outstanding is calculated by dividing the amount of Trade receivables and contract assets, net as of the end of the period by total revenues during the last three months in the period, and multiplying the result by the number of calendar days in the last three months in the period.  For the quarter ended December 31, 2024, we have prepared the calculation excluding NEORIS, acquired on November 1, 2024, and First Derivative, acquired on December 2, 2024,  due to the distortive impact that including a partial period of revenues would have on the calculation. We did not adjust the calculation herein for any other acquisitions as these did not have a significant distortive impact on Days Sales Outstanding in the respective periods of acquisition.</t>
  </si>
  <si>
    <t>(6) Free cash flows is calculated as cash flows from operating activities as presented in the statement of cash flows under GAAP, less capital expenditures.</t>
  </si>
  <si>
    <t>(7) Adjusted net income conversion is calculated by dividing free cash flows by non-GAAP net income.</t>
  </si>
  <si>
    <r>
      <t xml:space="preserve">CEE </t>
    </r>
    <r>
      <rPr>
        <vertAlign val="superscript"/>
        <sz val="12"/>
        <color rgb="FF002060"/>
        <rFont val="Calibri"/>
        <family val="2"/>
      </rPr>
      <t>(4)</t>
    </r>
  </si>
  <si>
    <t>Central Asia, Western Asia and Rest of World</t>
  </si>
  <si>
    <t>(1) During EPAM Systems, Inc.'s earnings calls, in our earnings releases and investor decks, management supplements results reported in accordance with United States generally accepted accounting principles, referred to as GAAP, with non-GAAP measures. Management believes these measures help illustrate underlying trends in EPAM’s business and uses the measures to establish budgets and operational goals, communicate internally and externally, for managing EPAM’s business and evaluating its performance. Management also believes these measures help investors compare EPAM’s operating performance with its results in prior periods. EPAM anticipates that it will continue to report both GAAP and certain non-GAAP financial measures in its financial results, including non-GAAP results that exclude stock-based compensation expenses, acquisition-related costs including amortization of acquired intangible assets, impairment of assets, expenses associated with EPAM's humanitarian commitment to its professionals in Ukraine, unbilled business continuity resources resulting from Russia's invasion of Ukraine, costs associated with the geographic repositioning of EPAM employees based outside of Ukraine impacted by the war and geopolitical instability in the region, employee separation costs incurred in connection with restructuring programs including the Company's exit from Russia, certain other one-time charges and benefits, changes in fair value of contingent consideration, foreign exchange gains and losses, excess tax benefits related to stock-based compensation, and the related effect on income taxes of the pre-tax adjustments. Management also compares revenues on an “constant currency basis” and an “organic constant currency basis,” which are also non-GAAP financial measures. These measures exclude foreign currency exchange rate fluctuations by translating the current period revenues into U.S. dollars at the weighted average exchange rates of the prior period of comparison. In addition, revenues on an "organic constant currency basis" excludes the effect of acquisitions by removing revenues from an acquired company in the twelve months after completing an acquisition and reflects the decision to exit from Russia by removing revenues from clients located in Russia in both the current period and prior period of comparison. Because EPAM’s reported non-GAAP financial measures are not calculated in accordance with GAAP, these measures are not comparable to GAAP and may not be comparable to similarly described non-GAAP measures reported by other companies within EPAM’s industry. Consequently, EPAM’s non-GAAP financial measures should not be evaluated in isolation or supplant comparable GAAP measures, but rather, should be considered together with the information in EPAM’s consolidated financial statements, which are prepared in accordance with GAAP. EPAM's earnings releases, available on our website and furnished to the SEC, include reconciliations of results between non-GAAP measures and the comparable GAAP measures.</t>
  </si>
  <si>
    <t>Year-Over-Year Growth Rate in Organic Constant Currency</t>
  </si>
  <si>
    <r>
      <t>Year-Over-Year Growth Rate in Constant Currency</t>
    </r>
    <r>
      <rPr>
        <i/>
        <vertAlign val="superscript"/>
        <sz val="8.8000000000000007"/>
        <color rgb="FF0070C0"/>
        <rFont val="Calibri"/>
        <family val="2"/>
      </rPr>
      <t>(2)</t>
    </r>
  </si>
  <si>
    <r>
      <t>Sequential Quarter Growth Rate in Constant Currency</t>
    </r>
    <r>
      <rPr>
        <i/>
        <vertAlign val="superscript"/>
        <sz val="8.8000000000000007"/>
        <color rgb="FF0070C0"/>
        <rFont val="Calibri"/>
        <family val="2"/>
      </rPr>
      <t>(2)</t>
    </r>
  </si>
  <si>
    <r>
      <t>Days Sales Outstanding</t>
    </r>
    <r>
      <rPr>
        <vertAlign val="superscript"/>
        <sz val="14"/>
        <color rgb="FF002060"/>
        <rFont val="Calibri"/>
        <family val="2"/>
      </rPr>
      <t>(5)</t>
    </r>
  </si>
  <si>
    <r>
      <t>Free Cash Flows</t>
    </r>
    <r>
      <rPr>
        <vertAlign val="superscript"/>
        <sz val="14"/>
        <color rgb="FF002060"/>
        <rFont val="Calibri"/>
        <family val="2"/>
      </rPr>
      <t>(6)</t>
    </r>
  </si>
  <si>
    <r>
      <t>Adjusted Net Income Conversion</t>
    </r>
    <r>
      <rPr>
        <vertAlign val="superscript"/>
        <sz val="14"/>
        <color rgb="FF002060"/>
        <rFont val="Calibri"/>
        <family val="2"/>
      </rPr>
      <t>(7)</t>
    </r>
  </si>
  <si>
    <r>
      <t>Consumer Goods, Retail &amp; Travel</t>
    </r>
    <r>
      <rPr>
        <vertAlign val="superscript"/>
        <sz val="12"/>
        <color rgb="FF002060"/>
        <rFont val="Calibri"/>
        <family val="2"/>
      </rPr>
      <t>(3)</t>
    </r>
  </si>
  <si>
    <t>(2) Beginning in 2025, we will no longer be reporting revenue growth on a constant currency basis due to the significant impact from acquisitions. We will continue to report organic revenue growth on a constant currency basis which excludes the effect of acquisitions by removing revenues from an acquired company in the twelve months after completing an acquisition and the effect of foreign currency exchange rate fluctuations by translating current period revenues into U.S. dollars at the weighted average exchange rates of the prior period of comparison. For periods presented here, "organic constant currency" also excludes the impact of EPAM's exit from Russia.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</si>
</sst>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1" formatCode="_(* #,##0_);_(* \(#,##0\);_(* &quot;-&quot;_);_(@_)"/>
    <numFmt numFmtId="44" formatCode="_(&quot;$&quot;* #,##0.00_);_(&quot;$&quot;* \(#,##0.00\);_(&quot;$&quot;* &quot;-&quot;??_);_(@_)"/>
    <numFmt numFmtId="43" formatCode="_(* #,##0.00_);_(* \(#,##0.00\);_(* &quot;-&quot;??_);_(@_)"/>
    <numFmt numFmtId="164" formatCode="_(&quot;$&quot;* #,##0.0_)_%;_(&quot;$&quot;* \(#,##0.0\)_%;_(&quot;$&quot;* &quot;—&quot;_);_(@_)"/>
    <numFmt numFmtId="165" formatCode="_(#,##0.0_)_%;_(\(#,##0.0\)_%;_(&quot;—&quot;_);_(@_)"/>
    <numFmt numFmtId="166" formatCode="#,##0.0_)%;\(#,##0.0\)%;&quot;—&quot;\%;_(@_)"/>
    <numFmt numFmtId="167" formatCode="_(#,##0_)_%;_(\(#,##0\)_%;_(&quot;—&quot;_);_(@_)"/>
    <numFmt numFmtId="168" formatCode="_(&quot;$&quot;* #,##0.00_);_(&quot;$&quot;* \(#,##0.00\);_(&quot;$&quot;* &quot;—&quot;_);_(@_)"/>
    <numFmt numFmtId="169" formatCode="_(#,##0_);_(\(#,##0\);_(&quot;—&quot;_);_(@_)"/>
    <numFmt numFmtId="170" formatCode="&quot;$&quot;#,##0.0"/>
    <numFmt numFmtId="171" formatCode="&quot;$&quot;#,##0.0_);\(&quot;$&quot;#,##0.0\)"/>
    <numFmt numFmtId="172" formatCode="&quot;$&quot;#,##0.00"/>
    <numFmt numFmtId="173" formatCode="_(* #,##0_);_(* \(#,##0\);_(* &quot;-&quot;??_);_(@_)"/>
    <numFmt numFmtId="174" formatCode="&quot;$&quot;\ #,##0.0"/>
    <numFmt numFmtId="175" formatCode="&quot;$&quot;\ \ #,##0.0"/>
    <numFmt numFmtId="176" formatCode="&quot;$&quot;\ \ \ #,##0.0"/>
    <numFmt numFmtId="177" formatCode="&quot;$&quot;\ \ \ \ #,##0.0"/>
    <numFmt numFmtId="178" formatCode="&quot;$&quot;\ \ \ \ #,##0.0\ "/>
    <numFmt numFmtId="179" formatCode="&quot;$&quot;\ #,##0.0\ "/>
    <numFmt numFmtId="180" formatCode="&quot;$&quot;\ \ #,##0.0\ "/>
    <numFmt numFmtId="181" formatCode="&quot;$&quot;\ \ \ #,##0.0\ "/>
    <numFmt numFmtId="182" formatCode="&quot;$&quot;\ \ \ \ \ #,##0.0\ "/>
    <numFmt numFmtId="183" formatCode="&quot;$&quot;\ \ \ \ \ \ \ #,##0.0\ "/>
    <numFmt numFmtId="184" formatCode="&quot;$&quot;\ \ \ \ \ \ #,##0.0\ "/>
    <numFmt numFmtId="185" formatCode="&quot;$&quot;\ \ \ #,##0.00\ "/>
    <numFmt numFmtId="186" formatCode="_(* #,##0\ \ _)\ ;_(* \(#,##0\ \ \)\ ;_(* &quot;-&quot;??\ \ _)\ ;_(@\ \ _)\ "/>
    <numFmt numFmtId="187" formatCode="00\ "/>
    <numFmt numFmtId="188" formatCode="&quot;$&quot;#,##0.0_);&quot;$&quot;\ \(#,##0.0\)"/>
    <numFmt numFmtId="189" formatCode="&quot;$&quot;#,##0.0_);&quot;$&quot;\ \ \ \(#,##0.0\)"/>
    <numFmt numFmtId="190" formatCode="&quot;$&quot;#,##0.0_);&quot;$&quot;\ \ \ \ \(#,##0.0\)"/>
    <numFmt numFmtId="191" formatCode="&quot;$&quot;#,##0.0_);&quot;$&quot;\ \ \(#,##0.0\)"/>
    <numFmt numFmtId="192" formatCode="&quot;$&quot;#,##0.0_);&quot;$&quot;\(#,##0.0\)"/>
    <numFmt numFmtId="193" formatCode="0.0%"/>
    <numFmt numFmtId="194" formatCode="#,##0.0%;#,##0.0%;&quot;—&quot;\%;_(@_)"/>
    <numFmt numFmtId="195" formatCode="#,##0.0_%\);\(#,##0.0%\);&quot;—&quot;\%;_(@_)"/>
    <numFmt numFmtId="196" formatCode="&quot;$&quot;#,##0.000"/>
    <numFmt numFmtId="197" formatCode="#,##0.0_)%;\(#,##0.0\)%;&quot;—&quot;_)\%;_(@_)"/>
    <numFmt numFmtId="198" formatCode="_(#,##0_);_(\(#,##0\);_(&quot;$—&quot;_);_(@_)"/>
  </numFmts>
  <fonts count="82" x14ac:knownFonts="1">
    <font>
      <sz val="10"/>
      <color rgb="FF000000"/>
      <name val="Times New Roman"/>
    </font>
    <font>
      <sz val="11"/>
      <color theme="1"/>
      <name val="Calibri"/>
      <family val="2"/>
      <scheme val="minor"/>
    </font>
    <font>
      <sz val="11"/>
      <color theme="1"/>
      <name val="Calibri"/>
      <family val="2"/>
      <scheme val="minor"/>
    </font>
    <font>
      <b/>
      <sz val="18"/>
      <color rgb="FF1F497D"/>
      <name val="Franklin Gothic Medium"/>
      <family val="2"/>
    </font>
    <font>
      <sz val="9"/>
      <color rgb="FF00497F"/>
      <name val="Arial"/>
      <family val="2"/>
    </font>
    <font>
      <sz val="10"/>
      <color rgb="FF000000"/>
      <name val="Times New Roman"/>
      <family val="1"/>
    </font>
    <font>
      <b/>
      <sz val="16"/>
      <color rgb="FF000000"/>
      <name val="Franklin Gothic Medium"/>
      <family val="2"/>
    </font>
    <font>
      <b/>
      <sz val="11"/>
      <color rgb="FF000000"/>
      <name val="Arial"/>
      <family val="2"/>
    </font>
    <font>
      <sz val="11"/>
      <color rgb="FF000000"/>
      <name val="Arial"/>
      <family val="2"/>
    </font>
    <font>
      <i/>
      <sz val="9"/>
      <color rgb="FF00497F"/>
      <name val="Arial"/>
      <family val="2"/>
    </font>
    <font>
      <sz val="12"/>
      <color rgb="FFFFFFFF"/>
      <name val="Calibri"/>
      <family val="2"/>
    </font>
    <font>
      <i/>
      <sz val="12"/>
      <color rgb="FFFFFFFF"/>
      <name val="Calibri"/>
      <family val="2"/>
    </font>
    <font>
      <b/>
      <sz val="12"/>
      <color rgb="FFFFFFFF"/>
      <name val="Calibri"/>
      <family val="2"/>
    </font>
    <font>
      <b/>
      <sz val="12"/>
      <color rgb="FF00497F"/>
      <name val="Calibri"/>
      <family val="2"/>
    </font>
    <font>
      <sz val="12"/>
      <color rgb="FF00497F"/>
      <name val="Calibri"/>
      <family val="2"/>
    </font>
    <font>
      <b/>
      <sz val="16"/>
      <color rgb="FFFFFFFF"/>
      <name val="Calibri"/>
      <family val="2"/>
    </font>
    <font>
      <sz val="9"/>
      <color rgb="FFFFFFFF"/>
      <name val="Calibri"/>
      <family val="2"/>
    </font>
    <font>
      <sz val="9"/>
      <color rgb="FF00497F"/>
      <name val="Calibri"/>
      <family val="2"/>
    </font>
    <font>
      <b/>
      <i/>
      <sz val="12"/>
      <color rgb="FFFFFFFF"/>
      <name val="Calibri"/>
      <family val="2"/>
    </font>
    <font>
      <b/>
      <sz val="12"/>
      <color rgb="FFFFFFFF"/>
      <name val="Calibri"/>
      <family val="2"/>
    </font>
    <font>
      <sz val="11"/>
      <color rgb="FF00497F"/>
      <name val="Calibri"/>
      <family val="2"/>
    </font>
    <font>
      <sz val="12"/>
      <color rgb="FF002060"/>
      <name val="Calibri"/>
      <family val="2"/>
    </font>
    <font>
      <sz val="12"/>
      <color rgb="FF002060"/>
      <name val="Calibri"/>
      <family val="2"/>
    </font>
    <font>
      <i/>
      <sz val="11"/>
      <color rgb="FF0070C0"/>
      <name val="Calibri"/>
      <family val="2"/>
    </font>
    <font>
      <i/>
      <sz val="9"/>
      <color rgb="FF00497F"/>
      <name val="Calibri"/>
      <family val="2"/>
    </font>
    <font>
      <i/>
      <sz val="12"/>
      <color rgb="FF002060"/>
      <name val="Calibri"/>
      <family val="2"/>
    </font>
    <font>
      <i/>
      <sz val="11"/>
      <color rgb="FF330E74"/>
      <name val="Calibri"/>
      <family val="2"/>
    </font>
    <font>
      <i/>
      <u/>
      <sz val="11"/>
      <color rgb="FF330E74"/>
      <name val="Calibri"/>
      <family val="2"/>
      <charset val="204"/>
    </font>
    <font>
      <sz val="11"/>
      <color rgb="FF00497F"/>
      <name val="Calibri"/>
      <family val="2"/>
      <charset val="204"/>
    </font>
    <font>
      <i/>
      <sz val="11"/>
      <color rgb="FF330E74"/>
      <name val="Calibri"/>
      <family val="2"/>
      <charset val="204"/>
    </font>
    <font>
      <sz val="10"/>
      <color rgb="FF000000"/>
      <name val="Times New Roman"/>
      <family val="1"/>
    </font>
    <font>
      <i/>
      <sz val="11"/>
      <color rgb="FF00497F"/>
      <name val="Calibri"/>
      <family val="2"/>
    </font>
    <font>
      <i/>
      <sz val="10"/>
      <color rgb="FF000000"/>
      <name val="Times New Roman"/>
      <family val="1"/>
    </font>
    <font>
      <i/>
      <sz val="12"/>
      <color rgb="FF00497F"/>
      <name val="Calibri"/>
      <family val="2"/>
    </font>
    <font>
      <i/>
      <sz val="11"/>
      <color rgb="FF002060"/>
      <name val="Calibri"/>
      <family val="2"/>
    </font>
    <font>
      <i/>
      <sz val="11"/>
      <color theme="4"/>
      <name val="Calibri"/>
      <family val="2"/>
    </font>
    <font>
      <i/>
      <sz val="10"/>
      <color theme="4"/>
      <name val="Times New Roman"/>
      <family val="1"/>
    </font>
    <font>
      <i/>
      <sz val="12"/>
      <color theme="4"/>
      <name val="Calibri"/>
      <family val="2"/>
    </font>
    <font>
      <sz val="9"/>
      <color rgb="FF00497F"/>
      <name val="Arial"/>
      <family val="2"/>
      <charset val="204"/>
    </font>
    <font>
      <sz val="9"/>
      <color rgb="FFFFFFFF"/>
      <name val="Calibri"/>
      <family val="2"/>
      <charset val="204"/>
    </font>
    <font>
      <sz val="12"/>
      <color rgb="FF002060"/>
      <name val="Calibri"/>
      <family val="2"/>
      <charset val="204"/>
    </font>
    <font>
      <sz val="12"/>
      <color rgb="FFFFFFFF"/>
      <name val="Calibri"/>
      <family val="2"/>
      <charset val="204"/>
    </font>
    <font>
      <sz val="9"/>
      <color rgb="FF00497F"/>
      <name val="Calibri"/>
      <family val="2"/>
      <charset val="204"/>
    </font>
    <font>
      <sz val="10"/>
      <color rgb="FF000000"/>
      <name val="Times New Roman"/>
      <family val="1"/>
      <charset val="204"/>
    </font>
    <font>
      <sz val="10"/>
      <name val="Calibri"/>
      <family val="2"/>
      <charset val="204"/>
      <scheme val="minor"/>
    </font>
    <font>
      <sz val="9"/>
      <name val="Calibri"/>
      <family val="2"/>
      <charset val="204"/>
      <scheme val="minor"/>
    </font>
    <font>
      <b/>
      <sz val="8"/>
      <name val="Calibri"/>
      <family val="2"/>
      <charset val="204"/>
      <scheme val="minor"/>
    </font>
    <font>
      <b/>
      <sz val="11"/>
      <name val="Calibri"/>
      <family val="2"/>
      <charset val="204"/>
      <scheme val="minor"/>
    </font>
    <font>
      <sz val="8"/>
      <name val="Calibri"/>
      <family val="2"/>
      <charset val="204"/>
      <scheme val="minor"/>
    </font>
    <font>
      <b/>
      <sz val="10"/>
      <name val="Calibri"/>
      <family val="2"/>
      <charset val="204"/>
      <scheme val="minor"/>
    </font>
    <font>
      <sz val="12"/>
      <name val="Calibri"/>
      <family val="2"/>
      <charset val="204"/>
      <scheme val="minor"/>
    </font>
    <font>
      <b/>
      <sz val="12"/>
      <name val="Calibri"/>
      <family val="2"/>
      <charset val="204"/>
      <scheme val="minor"/>
    </font>
    <font>
      <sz val="11"/>
      <name val="Calibri"/>
      <family val="2"/>
      <charset val="204"/>
      <scheme val="minor"/>
    </font>
    <font>
      <i/>
      <sz val="10"/>
      <name val="Calibri"/>
      <family val="2"/>
      <charset val="204"/>
      <scheme val="minor"/>
    </font>
    <font>
      <i/>
      <sz val="11"/>
      <name val="Calibri"/>
      <family val="2"/>
      <charset val="204"/>
      <scheme val="minor"/>
    </font>
    <font>
      <i/>
      <sz val="12"/>
      <name val="Calibri"/>
      <family val="2"/>
      <charset val="204"/>
      <scheme val="minor"/>
    </font>
    <font>
      <sz val="10"/>
      <color rgb="FF000000"/>
      <name val="Calibri"/>
      <family val="2"/>
      <charset val="204"/>
      <scheme val="minor"/>
    </font>
    <font>
      <b/>
      <i/>
      <sz val="12"/>
      <color rgb="FF002060"/>
      <name val="Calibri"/>
      <family val="2"/>
    </font>
    <font>
      <b/>
      <sz val="12"/>
      <color rgb="FF002060"/>
      <name val="Calibri"/>
      <family val="2"/>
    </font>
    <font>
      <sz val="9"/>
      <color rgb="FF002060"/>
      <name val="Calibri"/>
      <family val="2"/>
    </font>
    <font>
      <b/>
      <sz val="16"/>
      <color rgb="FF002060"/>
      <name val="Calibri"/>
      <family val="2"/>
    </font>
    <font>
      <sz val="10"/>
      <color rgb="FF002060"/>
      <name val="Times New Roman"/>
      <family val="1"/>
      <charset val="204"/>
    </font>
    <font>
      <b/>
      <sz val="14"/>
      <color rgb="FF00497F"/>
      <name val="Calibri"/>
      <family val="2"/>
      <charset val="204"/>
    </font>
    <font>
      <b/>
      <i/>
      <sz val="12"/>
      <color rgb="FF002060"/>
      <name val="Calibri"/>
      <family val="2"/>
      <charset val="204"/>
    </font>
    <font>
      <sz val="12"/>
      <color rgb="FF002060"/>
      <name val="Calibri"/>
      <family val="2"/>
      <charset val="204"/>
      <scheme val="minor"/>
    </font>
    <font>
      <sz val="10"/>
      <color rgb="FFC0504D"/>
      <name val="Calibri"/>
      <family val="2"/>
    </font>
    <font>
      <sz val="10"/>
      <color theme="2" tint="-0.499984740745262"/>
      <name val="Arial"/>
      <family val="2"/>
    </font>
    <font>
      <sz val="10"/>
      <color theme="2" tint="-0.499984740745262"/>
      <name val="Times New Roman"/>
      <family val="1"/>
      <charset val="204"/>
    </font>
    <font>
      <sz val="10"/>
      <color theme="2" tint="-0.499984740745262"/>
      <name val="Calibri"/>
      <family val="2"/>
    </font>
    <font>
      <sz val="10"/>
      <color rgb="FFC0504D"/>
      <name val="Calibri"/>
      <family val="2"/>
      <charset val="204"/>
    </font>
    <font>
      <sz val="10"/>
      <color theme="0" tint="-4.9989318521683403E-2"/>
      <name val="Calibri"/>
      <family val="2"/>
    </font>
    <font>
      <sz val="8"/>
      <name val="Times New Roman"/>
      <family val="1"/>
    </font>
    <font>
      <b/>
      <sz val="9"/>
      <color theme="3" tint="0.39997558519241921"/>
      <name val="Calibri"/>
      <family val="2"/>
      <charset val="204"/>
      <scheme val="minor"/>
    </font>
    <font>
      <sz val="9"/>
      <color rgb="FF002060"/>
      <name val="Calibri"/>
      <family val="2"/>
      <charset val="204"/>
      <scheme val="minor"/>
    </font>
    <font>
      <b/>
      <sz val="10"/>
      <color rgb="FF000000"/>
      <name val="Times New Roman"/>
      <family val="1"/>
      <charset val="204"/>
    </font>
    <font>
      <vertAlign val="superscript"/>
      <sz val="14"/>
      <color rgb="FF002060"/>
      <name val="Calibri"/>
      <family val="2"/>
    </font>
    <font>
      <b/>
      <i/>
      <vertAlign val="superscript"/>
      <sz val="12"/>
      <color rgb="FF002060"/>
      <name val="Calibri"/>
      <family val="2"/>
    </font>
    <font>
      <sz val="9"/>
      <color rgb="FF0070C0"/>
      <name val="Calibri"/>
      <family val="2"/>
      <scheme val="minor"/>
    </font>
    <font>
      <vertAlign val="superscript"/>
      <sz val="12"/>
      <color rgb="FF002060"/>
      <name val="Calibri"/>
      <family val="2"/>
    </font>
    <font>
      <sz val="10"/>
      <color rgb="FF000000"/>
      <name val="Times New Roman"/>
      <family val="1"/>
      <charset val="204"/>
    </font>
    <font>
      <sz val="10"/>
      <color rgb="FFFF0000"/>
      <name val="Times New Roman"/>
      <family val="1"/>
      <charset val="204"/>
    </font>
    <font>
      <i/>
      <vertAlign val="superscript"/>
      <sz val="8.8000000000000007"/>
      <color rgb="FF0070C0"/>
      <name val="Calibri"/>
      <family val="2"/>
    </font>
  </fonts>
  <fills count="12">
    <fill>
      <patternFill patternType="none"/>
    </fill>
    <fill>
      <patternFill patternType="gray125"/>
    </fill>
    <fill>
      <patternFill patternType="solid">
        <fgColor rgb="FF39C2D7"/>
      </patternFill>
    </fill>
    <fill>
      <patternFill patternType="solid">
        <fgColor rgb="FFC0504D"/>
      </patternFill>
    </fill>
    <fill>
      <patternFill patternType="solid">
        <fgColor rgb="FFF2F2F2"/>
      </patternFill>
    </fill>
    <fill>
      <patternFill patternType="solid">
        <fgColor theme="0"/>
        <bgColor indexed="64"/>
      </patternFill>
    </fill>
    <fill>
      <patternFill patternType="solid">
        <fgColor rgb="FFF2F2F2"/>
        <bgColor indexed="64"/>
      </patternFill>
    </fill>
    <fill>
      <patternFill patternType="solid">
        <fgColor rgb="FF76CDD8"/>
        <bgColor indexed="64"/>
      </patternFill>
    </fill>
    <fill>
      <patternFill patternType="solid">
        <fgColor rgb="FFCCCCCC"/>
        <bgColor indexed="64"/>
      </patternFill>
    </fill>
    <fill>
      <patternFill patternType="solid">
        <fgColor rgb="FFC0504D"/>
        <bgColor indexed="64"/>
      </patternFill>
    </fill>
    <fill>
      <patternFill patternType="solid">
        <fgColor theme="0" tint="-0.249977111117893"/>
        <bgColor indexed="64"/>
      </patternFill>
    </fill>
    <fill>
      <patternFill patternType="solid">
        <fgColor theme="0" tint="-4.9989318521683403E-2"/>
        <bgColor indexed="64"/>
      </patternFill>
    </fill>
  </fills>
  <borders count="48">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top/>
      <bottom style="thin">
        <color auto="1"/>
      </bottom>
      <diagonal/>
    </border>
    <border>
      <left style="medium">
        <color auto="1"/>
      </left>
      <right/>
      <top/>
      <bottom style="thin">
        <color indexed="64"/>
      </bottom>
      <diagonal/>
    </border>
    <border>
      <left/>
      <right style="medium">
        <color auto="1"/>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right/>
      <top style="thin">
        <color auto="1"/>
      </top>
      <bottom/>
      <diagonal/>
    </border>
    <border>
      <left style="medium">
        <color auto="1"/>
      </left>
      <right/>
      <top style="thin">
        <color indexed="64"/>
      </top>
      <bottom/>
      <diagonal/>
    </border>
    <border>
      <left/>
      <right style="medium">
        <color auto="1"/>
      </right>
      <top style="thin">
        <color indexed="64"/>
      </top>
      <bottom/>
      <diagonal/>
    </border>
    <border>
      <left/>
      <right/>
      <top/>
      <bottom style="thin">
        <color theme="0"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top style="thin">
        <color rgb="FF002060"/>
      </top>
      <bottom/>
      <diagonal/>
    </border>
    <border>
      <left/>
      <right/>
      <top style="thin">
        <color rgb="FF002060"/>
      </top>
      <bottom/>
      <diagonal/>
    </border>
    <border>
      <left style="thin">
        <color rgb="FF002060"/>
      </left>
      <right/>
      <top/>
      <bottom/>
      <diagonal/>
    </border>
    <border>
      <left style="thin">
        <color rgb="FF002060"/>
      </left>
      <right/>
      <top/>
      <bottom style="thin">
        <color rgb="FF002060"/>
      </bottom>
      <diagonal/>
    </border>
    <border>
      <left/>
      <right style="thin">
        <color rgb="FF002060"/>
      </right>
      <top style="thin">
        <color rgb="FF002060"/>
      </top>
      <bottom/>
      <diagonal/>
    </border>
    <border>
      <left/>
      <right style="thin">
        <color rgb="FF002060"/>
      </right>
      <top/>
      <bottom/>
      <diagonal/>
    </border>
    <border>
      <left/>
      <right style="thin">
        <color rgb="FF002060"/>
      </right>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xf numFmtId="44" fontId="30" fillId="0" borderId="0" applyFont="0" applyFill="0" applyBorder="0" applyAlignment="0" applyProtection="0"/>
    <xf numFmtId="9" fontId="43" fillId="0" borderId="0" applyFont="0" applyFill="0" applyBorder="0" applyAlignment="0" applyProtection="0"/>
    <xf numFmtId="0" fontId="2" fillId="0" borderId="0"/>
    <xf numFmtId="0" fontId="5" fillId="0" borderId="0"/>
    <xf numFmtId="9" fontId="43" fillId="0" borderId="0" applyFont="0" applyFill="0" applyBorder="0" applyAlignment="0" applyProtection="0"/>
    <xf numFmtId="43" fontId="79" fillId="0" borderId="0" applyFont="0" applyFill="0" applyBorder="0" applyAlignment="0" applyProtection="0"/>
    <xf numFmtId="44" fontId="5" fillId="0" borderId="0" applyFont="0" applyFill="0" applyBorder="0" applyAlignment="0" applyProtection="0"/>
    <xf numFmtId="0" fontId="1" fillId="0" borderId="0"/>
    <xf numFmtId="43" fontId="43" fillId="0" borderId="0" applyFont="0" applyFill="0" applyBorder="0" applyAlignment="0" applyProtection="0"/>
  </cellStyleXfs>
  <cellXfs count="1013">
    <xf numFmtId="0" fontId="0" fillId="0" borderId="0" xfId="0" applyAlignment="1">
      <alignment wrapText="1"/>
    </xf>
    <xf numFmtId="0" fontId="3" fillId="0" borderId="0" xfId="0" applyFont="1" applyAlignment="1">
      <alignment horizontal="left" vertical="top"/>
    </xf>
    <xf numFmtId="0" fontId="4" fillId="0" borderId="0" xfId="0" applyFont="1" applyAlignment="1">
      <alignment horizontal="left"/>
    </xf>
    <xf numFmtId="0" fontId="7" fillId="0" borderId="0" xfId="0" applyFont="1" applyAlignment="1">
      <alignment horizontal="left" vertical="center"/>
    </xf>
    <xf numFmtId="0" fontId="9" fillId="0" borderId="0" xfId="0" applyFont="1" applyAlignment="1">
      <alignment horizontal="left"/>
    </xf>
    <xf numFmtId="0" fontId="4" fillId="0" borderId="1" xfId="0" applyFont="1" applyBorder="1" applyAlignment="1">
      <alignment horizontal="left"/>
    </xf>
    <xf numFmtId="0" fontId="10" fillId="2" borderId="2" xfId="0" applyFont="1" applyFill="1" applyBorder="1" applyAlignment="1">
      <alignment horizontal="left" wrapText="1"/>
    </xf>
    <xf numFmtId="0" fontId="10" fillId="2" borderId="3" xfId="0" applyFont="1" applyFill="1" applyBorder="1" applyAlignment="1">
      <alignment horizontal="left" wrapText="1"/>
    </xf>
    <xf numFmtId="0" fontId="11" fillId="2" borderId="4" xfId="0" applyFont="1" applyFill="1" applyBorder="1" applyAlignment="1">
      <alignment horizontal="left" wrapText="1"/>
    </xf>
    <xf numFmtId="0" fontId="13" fillId="0" borderId="5" xfId="0" applyFont="1" applyBorder="1" applyAlignment="1">
      <alignment horizontal="center" wrapText="1"/>
    </xf>
    <xf numFmtId="0" fontId="14" fillId="0" borderId="0" xfId="0" applyFont="1" applyAlignment="1">
      <alignment horizontal="left" wrapText="1"/>
    </xf>
    <xf numFmtId="0" fontId="13" fillId="0" borderId="5" xfId="0" applyFont="1" applyBorder="1" applyAlignment="1">
      <alignment horizontal="center"/>
    </xf>
    <xf numFmtId="0" fontId="14" fillId="0" borderId="0" xfId="0" applyFont="1" applyAlignment="1">
      <alignment horizontal="left"/>
    </xf>
    <xf numFmtId="0" fontId="16" fillId="2" borderId="7" xfId="0" applyFont="1" applyFill="1" applyBorder="1" applyAlignment="1">
      <alignment horizontal="left"/>
    </xf>
    <xf numFmtId="0" fontId="17" fillId="0" borderId="0" xfId="0" applyFont="1" applyAlignment="1">
      <alignment horizontal="left"/>
    </xf>
    <xf numFmtId="0" fontId="16" fillId="2" borderId="6" xfId="0" applyFont="1" applyFill="1" applyBorder="1" applyAlignment="1">
      <alignment horizontal="left"/>
    </xf>
    <xf numFmtId="164" fontId="13" fillId="0" borderId="0" xfId="0" applyNumberFormat="1" applyFont="1" applyAlignment="1">
      <alignment horizontal="left"/>
    </xf>
    <xf numFmtId="165" fontId="13" fillId="0" borderId="0" xfId="0" applyNumberFormat="1" applyFont="1" applyAlignment="1">
      <alignment horizontal="left"/>
    </xf>
    <xf numFmtId="166" fontId="20" fillId="0" borderId="0" xfId="0" applyNumberFormat="1" applyFont="1" applyAlignment="1">
      <alignment horizontal="left"/>
    </xf>
    <xf numFmtId="0" fontId="16" fillId="3" borderId="7" xfId="0" applyFont="1" applyFill="1" applyBorder="1" applyAlignment="1">
      <alignment horizontal="left"/>
    </xf>
    <xf numFmtId="0" fontId="16" fillId="3" borderId="6" xfId="0" applyFont="1" applyFill="1" applyBorder="1" applyAlignment="1">
      <alignment horizontal="left"/>
    </xf>
    <xf numFmtId="167" fontId="17" fillId="0" borderId="0" xfId="0" applyNumberFormat="1" applyFont="1" applyAlignment="1">
      <alignment horizontal="left"/>
    </xf>
    <xf numFmtId="0" fontId="23" fillId="0" borderId="7" xfId="0" applyFont="1" applyBorder="1" applyAlignment="1">
      <alignment horizontal="left"/>
    </xf>
    <xf numFmtId="0" fontId="10" fillId="3" borderId="7" xfId="0" applyFont="1" applyFill="1" applyBorder="1" applyAlignment="1">
      <alignment horizontal="left"/>
    </xf>
    <xf numFmtId="0" fontId="10" fillId="3" borderId="6" xfId="0" applyFont="1" applyFill="1" applyBorder="1" applyAlignment="1">
      <alignment horizontal="left"/>
    </xf>
    <xf numFmtId="0" fontId="15" fillId="0" borderId="0" xfId="0" applyFont="1" applyAlignment="1">
      <alignment horizontal="left"/>
    </xf>
    <xf numFmtId="164" fontId="21" fillId="0" borderId="0" xfId="0" applyNumberFormat="1" applyFont="1" applyAlignment="1">
      <alignment horizontal="left"/>
    </xf>
    <xf numFmtId="0" fontId="16" fillId="0" borderId="0" xfId="0" applyFont="1" applyAlignment="1">
      <alignment horizontal="left"/>
    </xf>
    <xf numFmtId="0" fontId="16" fillId="0" borderId="0" xfId="0" applyFont="1"/>
    <xf numFmtId="0" fontId="16" fillId="2" borderId="3" xfId="0" applyFont="1" applyFill="1" applyBorder="1" applyAlignment="1">
      <alignment horizontal="left"/>
    </xf>
    <xf numFmtId="0" fontId="17" fillId="0" borderId="6" xfId="0" applyFont="1" applyBorder="1" applyAlignment="1">
      <alignment horizontal="left"/>
    </xf>
    <xf numFmtId="0" fontId="16" fillId="2" borderId="2" xfId="0" applyFont="1" applyFill="1" applyBorder="1" applyAlignment="1">
      <alignment horizontal="left"/>
    </xf>
    <xf numFmtId="0" fontId="16" fillId="2" borderId="3" xfId="0" applyFont="1" applyFill="1" applyBorder="1"/>
    <xf numFmtId="0" fontId="14" fillId="0" borderId="6" xfId="0" applyFont="1" applyBorder="1" applyAlignment="1">
      <alignment horizontal="left"/>
    </xf>
    <xf numFmtId="166" fontId="21" fillId="0" borderId="6" xfId="0" applyNumberFormat="1" applyFont="1" applyBorder="1" applyAlignment="1">
      <alignment horizontal="left"/>
    </xf>
    <xf numFmtId="166" fontId="14" fillId="0" borderId="0" xfId="0" applyNumberFormat="1" applyFont="1" applyAlignment="1">
      <alignment horizontal="left"/>
    </xf>
    <xf numFmtId="166" fontId="22" fillId="0" borderId="6" xfId="0" applyNumberFormat="1" applyFont="1" applyBorder="1"/>
    <xf numFmtId="166" fontId="22" fillId="4" borderId="7" xfId="0" applyNumberFormat="1" applyFont="1" applyFill="1" applyBorder="1"/>
    <xf numFmtId="166" fontId="22" fillId="4" borderId="6" xfId="0" applyNumberFormat="1" applyFont="1" applyFill="1" applyBorder="1"/>
    <xf numFmtId="164" fontId="10" fillId="3" borderId="6" xfId="0" applyNumberFormat="1" applyFont="1" applyFill="1" applyBorder="1" applyAlignment="1">
      <alignment horizontal="left"/>
    </xf>
    <xf numFmtId="164" fontId="10" fillId="3" borderId="7" xfId="0" applyNumberFormat="1" applyFont="1" applyFill="1" applyBorder="1" applyAlignment="1">
      <alignment horizontal="left"/>
    </xf>
    <xf numFmtId="165" fontId="14" fillId="0" borderId="6" xfId="0" applyNumberFormat="1" applyFont="1" applyBorder="1" applyAlignment="1">
      <alignment horizontal="left"/>
    </xf>
    <xf numFmtId="165" fontId="14" fillId="0" borderId="0" xfId="0" applyNumberFormat="1" applyFont="1" applyAlignment="1">
      <alignment horizontal="left"/>
    </xf>
    <xf numFmtId="166" fontId="22" fillId="0" borderId="7" xfId="0" applyNumberFormat="1" applyFont="1" applyBorder="1"/>
    <xf numFmtId="166" fontId="22" fillId="4" borderId="8" xfId="0" applyNumberFormat="1" applyFont="1" applyFill="1" applyBorder="1"/>
    <xf numFmtId="0" fontId="10" fillId="0" borderId="6" xfId="0" applyFont="1" applyBorder="1" applyAlignment="1">
      <alignment horizontal="left"/>
    </xf>
    <xf numFmtId="164" fontId="21" fillId="0" borderId="6" xfId="0" applyNumberFormat="1" applyFont="1" applyBorder="1" applyAlignment="1">
      <alignment horizontal="left"/>
    </xf>
    <xf numFmtId="168" fontId="21" fillId="0" borderId="6" xfId="0" applyNumberFormat="1" applyFont="1" applyBorder="1" applyAlignment="1">
      <alignment horizontal="left"/>
    </xf>
    <xf numFmtId="168" fontId="14" fillId="0" borderId="0" xfId="0" applyNumberFormat="1" applyFont="1" applyAlignment="1">
      <alignment horizontal="left"/>
    </xf>
    <xf numFmtId="169" fontId="21" fillId="0" borderId="6" xfId="0" applyNumberFormat="1" applyFont="1" applyBorder="1" applyAlignment="1">
      <alignment horizontal="left"/>
    </xf>
    <xf numFmtId="169" fontId="14" fillId="0" borderId="0" xfId="0" applyNumberFormat="1" applyFont="1" applyAlignment="1">
      <alignment horizontal="left"/>
    </xf>
    <xf numFmtId="0" fontId="24" fillId="0" borderId="0" xfId="0" applyFont="1" applyAlignment="1">
      <alignment horizontal="left"/>
    </xf>
    <xf numFmtId="0" fontId="17" fillId="0" borderId="0" xfId="0" applyFont="1"/>
    <xf numFmtId="0" fontId="16" fillId="2" borderId="4" xfId="0" applyFont="1" applyFill="1" applyBorder="1" applyAlignment="1">
      <alignment horizontal="left"/>
    </xf>
    <xf numFmtId="166" fontId="22" fillId="4" borderId="9" xfId="0" applyNumberFormat="1" applyFont="1" applyFill="1" applyBorder="1"/>
    <xf numFmtId="165" fontId="16" fillId="2" borderId="3" xfId="0" applyNumberFormat="1" applyFont="1" applyFill="1" applyBorder="1" applyAlignment="1">
      <alignment horizontal="left"/>
    </xf>
    <xf numFmtId="165" fontId="17" fillId="0" borderId="6" xfId="0" applyNumberFormat="1" applyFont="1" applyBorder="1" applyAlignment="1">
      <alignment horizontal="left"/>
    </xf>
    <xf numFmtId="165" fontId="16" fillId="2" borderId="2" xfId="0" applyNumberFormat="1" applyFont="1" applyFill="1" applyBorder="1" applyAlignment="1">
      <alignment horizontal="left"/>
    </xf>
    <xf numFmtId="165" fontId="16" fillId="2" borderId="3" xfId="0" applyNumberFormat="1" applyFont="1" applyFill="1" applyBorder="1"/>
    <xf numFmtId="165" fontId="17" fillId="0" borderId="0" xfId="0" applyNumberFormat="1" applyFont="1" applyAlignment="1">
      <alignment horizontal="left"/>
    </xf>
    <xf numFmtId="167" fontId="22" fillId="4" borderId="7" xfId="0" applyNumberFormat="1" applyFont="1" applyFill="1" applyBorder="1"/>
    <xf numFmtId="167" fontId="22" fillId="4" borderId="6" xfId="0" applyNumberFormat="1" applyFont="1" applyFill="1" applyBorder="1"/>
    <xf numFmtId="167" fontId="14" fillId="0" borderId="0" xfId="0" applyNumberFormat="1" applyFont="1" applyAlignment="1">
      <alignment horizontal="left"/>
    </xf>
    <xf numFmtId="166" fontId="22" fillId="4" borderId="1" xfId="0" applyNumberFormat="1" applyFont="1" applyFill="1" applyBorder="1"/>
    <xf numFmtId="0" fontId="20" fillId="0" borderId="0" xfId="0" applyFont="1" applyAlignment="1">
      <alignment horizontal="left"/>
    </xf>
    <xf numFmtId="0" fontId="20" fillId="0" borderId="0" xfId="0" applyFont="1"/>
    <xf numFmtId="0" fontId="28" fillId="0" borderId="0" xfId="0" applyFont="1" applyAlignment="1">
      <alignment horizontal="left"/>
    </xf>
    <xf numFmtId="0" fontId="28" fillId="0" borderId="0" xfId="0" applyFont="1" applyAlignment="1">
      <alignment horizontal="right" indent="1"/>
    </xf>
    <xf numFmtId="0" fontId="28" fillId="0" borderId="0" xfId="0" applyFont="1" applyAlignment="1">
      <alignment horizontal="left" vertical="center"/>
    </xf>
    <xf numFmtId="0" fontId="8" fillId="0" borderId="0" xfId="0" applyFont="1" applyAlignment="1">
      <alignment vertical="center"/>
    </xf>
    <xf numFmtId="0" fontId="4" fillId="0" borderId="0" xfId="0" applyFont="1"/>
    <xf numFmtId="0" fontId="9" fillId="0" borderId="0" xfId="0" applyFont="1"/>
    <xf numFmtId="0" fontId="10" fillId="3" borderId="0" xfId="0" applyFont="1" applyFill="1" applyAlignment="1">
      <alignment horizontal="left"/>
    </xf>
    <xf numFmtId="166" fontId="22" fillId="0" borderId="0" xfId="0" applyNumberFormat="1" applyFont="1"/>
    <xf numFmtId="0" fontId="10" fillId="3" borderId="0" xfId="0" applyFont="1" applyFill="1"/>
    <xf numFmtId="164" fontId="10" fillId="3" borderId="0" xfId="0" applyNumberFormat="1" applyFont="1" applyFill="1" applyAlignment="1">
      <alignment horizontal="left"/>
    </xf>
    <xf numFmtId="166" fontId="22" fillId="4" borderId="0" xfId="0" applyNumberFormat="1" applyFont="1" applyFill="1"/>
    <xf numFmtId="164" fontId="10" fillId="3" borderId="0" xfId="0" applyNumberFormat="1" applyFont="1" applyFill="1"/>
    <xf numFmtId="0" fontId="16" fillId="2" borderId="0" xfId="0" applyFont="1" applyFill="1" applyAlignment="1">
      <alignment horizontal="left"/>
    </xf>
    <xf numFmtId="0" fontId="16" fillId="3" borderId="0" xfId="0" applyFont="1" applyFill="1" applyAlignment="1">
      <alignment horizontal="left"/>
    </xf>
    <xf numFmtId="164" fontId="4" fillId="0" borderId="0" xfId="0" applyNumberFormat="1" applyFont="1" applyAlignment="1">
      <alignment horizontal="left"/>
    </xf>
    <xf numFmtId="44" fontId="4" fillId="0" borderId="0" xfId="0" applyNumberFormat="1" applyFont="1" applyAlignment="1">
      <alignment horizontal="left"/>
    </xf>
    <xf numFmtId="166" fontId="0" fillId="0" borderId="0" xfId="0" applyNumberFormat="1" applyAlignment="1">
      <alignment wrapText="1"/>
    </xf>
    <xf numFmtId="166" fontId="4" fillId="0" borderId="0" xfId="0" applyNumberFormat="1" applyFont="1" applyAlignment="1">
      <alignment horizontal="left"/>
    </xf>
    <xf numFmtId="0" fontId="14" fillId="0" borderId="0" xfId="0" applyFont="1" applyAlignment="1">
      <alignment horizontal="left" vertical="center"/>
    </xf>
    <xf numFmtId="0" fontId="23" fillId="0" borderId="13" xfId="0" applyFont="1" applyBorder="1" applyAlignment="1">
      <alignment horizontal="left"/>
    </xf>
    <xf numFmtId="0" fontId="5" fillId="0" borderId="0" xfId="0" applyFont="1" applyAlignment="1">
      <alignment horizontal="left"/>
    </xf>
    <xf numFmtId="0" fontId="5" fillId="0" borderId="0" xfId="0" applyFont="1"/>
    <xf numFmtId="0" fontId="23" fillId="0" borderId="6" xfId="0" applyFont="1" applyBorder="1" applyAlignment="1">
      <alignment horizontal="left"/>
    </xf>
    <xf numFmtId="166" fontId="23" fillId="0" borderId="0" xfId="0" applyNumberFormat="1" applyFont="1" applyAlignment="1">
      <alignment horizontal="left"/>
    </xf>
    <xf numFmtId="166" fontId="23" fillId="0" borderId="6" xfId="0" applyNumberFormat="1" applyFont="1" applyBorder="1"/>
    <xf numFmtId="166" fontId="23" fillId="0" borderId="0" xfId="0" applyNumberFormat="1" applyFont="1"/>
    <xf numFmtId="166" fontId="23" fillId="0" borderId="7" xfId="0" applyNumberFormat="1" applyFont="1" applyBorder="1"/>
    <xf numFmtId="166" fontId="31" fillId="0" borderId="0" xfId="0" applyNumberFormat="1" applyFont="1" applyAlignment="1">
      <alignment horizontal="left"/>
    </xf>
    <xf numFmtId="0" fontId="32" fillId="0" borderId="0" xfId="0" applyFont="1" applyAlignment="1">
      <alignment wrapText="1"/>
    </xf>
    <xf numFmtId="165" fontId="33" fillId="0" borderId="0" xfId="0" applyNumberFormat="1" applyFont="1" applyAlignment="1">
      <alignment horizontal="left"/>
    </xf>
    <xf numFmtId="0" fontId="23" fillId="0" borderId="12" xfId="0" applyFont="1" applyBorder="1" applyAlignment="1">
      <alignment horizontal="left"/>
    </xf>
    <xf numFmtId="0" fontId="23" fillId="0" borderId="8" xfId="0" applyFont="1" applyBorder="1" applyAlignment="1">
      <alignment horizontal="left"/>
    </xf>
    <xf numFmtId="166" fontId="23" fillId="0" borderId="8" xfId="0" applyNumberFormat="1" applyFont="1" applyBorder="1"/>
    <xf numFmtId="166" fontId="23" fillId="0" borderId="1" xfId="0" applyNumberFormat="1" applyFont="1" applyBorder="1"/>
    <xf numFmtId="166" fontId="23" fillId="0" borderId="9" xfId="0" applyNumberFormat="1" applyFont="1" applyBorder="1"/>
    <xf numFmtId="0" fontId="32" fillId="0" borderId="6" xfId="0" applyFont="1" applyBorder="1" applyAlignment="1">
      <alignment horizontal="left"/>
    </xf>
    <xf numFmtId="165" fontId="32" fillId="0" borderId="7" xfId="0" applyNumberFormat="1" applyFont="1" applyBorder="1" applyAlignment="1">
      <alignment horizontal="left"/>
    </xf>
    <xf numFmtId="166" fontId="25" fillId="0" borderId="6" xfId="0" applyNumberFormat="1" applyFont="1" applyBorder="1" applyAlignment="1">
      <alignment horizontal="left"/>
    </xf>
    <xf numFmtId="166" fontId="25" fillId="0" borderId="6" xfId="0" applyNumberFormat="1" applyFont="1" applyBorder="1"/>
    <xf numFmtId="166" fontId="25" fillId="0" borderId="0" xfId="0" applyNumberFormat="1" applyFont="1"/>
    <xf numFmtId="166" fontId="25" fillId="0" borderId="7" xfId="0" applyNumberFormat="1" applyFont="1" applyBorder="1"/>
    <xf numFmtId="166" fontId="33" fillId="0" borderId="0" xfId="0" applyNumberFormat="1" applyFont="1" applyAlignment="1">
      <alignment horizontal="right"/>
    </xf>
    <xf numFmtId="166" fontId="33" fillId="0" borderId="0" xfId="0" applyNumberFormat="1" applyFont="1" applyAlignment="1">
      <alignment horizontal="left"/>
    </xf>
    <xf numFmtId="164" fontId="25" fillId="0" borderId="6" xfId="0" applyNumberFormat="1" applyFont="1" applyBorder="1" applyAlignment="1">
      <alignment horizontal="left"/>
    </xf>
    <xf numFmtId="165" fontId="33" fillId="0" borderId="0" xfId="0" applyNumberFormat="1" applyFont="1" applyAlignment="1">
      <alignment horizontal="right"/>
    </xf>
    <xf numFmtId="0" fontId="25" fillId="0" borderId="6" xfId="0" applyFont="1" applyBorder="1" applyAlignment="1">
      <alignment horizontal="left"/>
    </xf>
    <xf numFmtId="168" fontId="25" fillId="0" borderId="7" xfId="0" applyNumberFormat="1" applyFont="1" applyBorder="1" applyAlignment="1">
      <alignment horizontal="left"/>
    </xf>
    <xf numFmtId="168" fontId="25" fillId="0" borderId="6" xfId="0" applyNumberFormat="1" applyFont="1" applyBorder="1" applyAlignment="1">
      <alignment horizontal="left"/>
    </xf>
    <xf numFmtId="168" fontId="33" fillId="0" borderId="0" xfId="0" applyNumberFormat="1" applyFont="1" applyAlignment="1">
      <alignment horizontal="left"/>
    </xf>
    <xf numFmtId="0" fontId="5" fillId="0" borderId="0" xfId="0" applyFont="1" applyAlignment="1">
      <alignment wrapText="1"/>
    </xf>
    <xf numFmtId="0" fontId="12" fillId="2" borderId="14" xfId="0" applyFont="1" applyFill="1" applyBorder="1" applyAlignment="1">
      <alignment horizontal="center" vertical="center" wrapText="1"/>
    </xf>
    <xf numFmtId="166" fontId="34" fillId="0" borderId="0" xfId="0" applyNumberFormat="1" applyFont="1" applyAlignment="1">
      <alignment horizontal="left"/>
    </xf>
    <xf numFmtId="0" fontId="23" fillId="0" borderId="0" xfId="0" applyFont="1"/>
    <xf numFmtId="166" fontId="35" fillId="0" borderId="6" xfId="0" applyNumberFormat="1" applyFont="1" applyBorder="1"/>
    <xf numFmtId="166" fontId="35" fillId="0" borderId="0" xfId="0" applyNumberFormat="1" applyFont="1"/>
    <xf numFmtId="166" fontId="35" fillId="0" borderId="7" xfId="0" applyNumberFormat="1" applyFont="1" applyBorder="1"/>
    <xf numFmtId="166" fontId="35" fillId="0" borderId="0" xfId="0" applyNumberFormat="1" applyFont="1" applyAlignment="1">
      <alignment horizontal="left"/>
    </xf>
    <xf numFmtId="166" fontId="35" fillId="4" borderId="6" xfId="0" applyNumberFormat="1" applyFont="1" applyFill="1" applyBorder="1"/>
    <xf numFmtId="166" fontId="35" fillId="4" borderId="0" xfId="0" applyNumberFormat="1" applyFont="1" applyFill="1"/>
    <xf numFmtId="166" fontId="35" fillId="4" borderId="7" xfId="0" applyNumberFormat="1" applyFont="1" applyFill="1" applyBorder="1"/>
    <xf numFmtId="0" fontId="36" fillId="0" borderId="7" xfId="0" applyFont="1" applyBorder="1"/>
    <xf numFmtId="0" fontId="35" fillId="4" borderId="6" xfId="0" applyFont="1" applyFill="1" applyBorder="1"/>
    <xf numFmtId="0" fontId="35" fillId="0" borderId="6" xfId="0" applyFont="1" applyBorder="1"/>
    <xf numFmtId="0" fontId="35" fillId="4" borderId="0" xfId="0" applyFont="1" applyFill="1"/>
    <xf numFmtId="0" fontId="35" fillId="0" borderId="0" xfId="0" applyFont="1"/>
    <xf numFmtId="170" fontId="14" fillId="0" borderId="0" xfId="0" applyNumberFormat="1" applyFont="1" applyAlignment="1">
      <alignment horizontal="right" indent="2"/>
    </xf>
    <xf numFmtId="172" fontId="14" fillId="0" borderId="0" xfId="0" applyNumberFormat="1" applyFont="1" applyAlignment="1">
      <alignment horizontal="right" indent="2"/>
    </xf>
    <xf numFmtId="173" fontId="14" fillId="0" borderId="0" xfId="0" applyNumberFormat="1" applyFont="1" applyAlignment="1">
      <alignment horizontal="right" indent="2"/>
    </xf>
    <xf numFmtId="166" fontId="25" fillId="4" borderId="8" xfId="0" applyNumberFormat="1" applyFont="1" applyFill="1" applyBorder="1"/>
    <xf numFmtId="166" fontId="25" fillId="4" borderId="1" xfId="0" applyNumberFormat="1" applyFont="1" applyFill="1" applyBorder="1"/>
    <xf numFmtId="166" fontId="25" fillId="4" borderId="9" xfId="0" applyNumberFormat="1" applyFont="1" applyFill="1" applyBorder="1"/>
    <xf numFmtId="171" fontId="14" fillId="0" borderId="0" xfId="0" applyNumberFormat="1" applyFont="1" applyAlignment="1">
      <alignment horizontal="right" indent="2"/>
    </xf>
    <xf numFmtId="166" fontId="37" fillId="0" borderId="6" xfId="0" applyNumberFormat="1" applyFont="1" applyBorder="1"/>
    <xf numFmtId="166" fontId="37" fillId="0" borderId="7" xfId="0" applyNumberFormat="1" applyFont="1" applyBorder="1"/>
    <xf numFmtId="166" fontId="37" fillId="0" borderId="0" xfId="0" applyNumberFormat="1" applyFont="1" applyAlignment="1">
      <alignment horizontal="left"/>
    </xf>
    <xf numFmtId="167" fontId="37" fillId="0" borderId="0" xfId="0" applyNumberFormat="1" applyFont="1" applyAlignment="1">
      <alignment horizontal="left"/>
    </xf>
    <xf numFmtId="0" fontId="23" fillId="0" borderId="6" xfId="0" applyFont="1" applyBorder="1"/>
    <xf numFmtId="0" fontId="23" fillId="0" borderId="11" xfId="0" applyFont="1" applyBorder="1"/>
    <xf numFmtId="175" fontId="13" fillId="0" borderId="0" xfId="0" applyNumberFormat="1" applyFont="1" applyAlignment="1">
      <alignment horizontal="right" indent="2"/>
    </xf>
    <xf numFmtId="179" fontId="22" fillId="4" borderId="6" xfId="0" applyNumberFormat="1" applyFont="1" applyFill="1" applyBorder="1" applyAlignment="1">
      <alignment horizontal="right" indent="2"/>
    </xf>
    <xf numFmtId="179" fontId="22" fillId="4" borderId="0" xfId="0" applyNumberFormat="1" applyFont="1" applyFill="1" applyAlignment="1">
      <alignment horizontal="right" indent="2"/>
    </xf>
    <xf numFmtId="179" fontId="22" fillId="4" borderId="7" xfId="0" applyNumberFormat="1" applyFont="1" applyFill="1" applyBorder="1" applyAlignment="1">
      <alignment horizontal="right" indent="2"/>
    </xf>
    <xf numFmtId="180" fontId="22" fillId="4" borderId="0" xfId="0" applyNumberFormat="1" applyFont="1" applyFill="1" applyAlignment="1">
      <alignment horizontal="right" indent="2"/>
    </xf>
    <xf numFmtId="180" fontId="22" fillId="4" borderId="7" xfId="0" applyNumberFormat="1" applyFont="1" applyFill="1" applyBorder="1" applyAlignment="1">
      <alignment horizontal="right" indent="2"/>
    </xf>
    <xf numFmtId="179" fontId="19" fillId="3" borderId="6" xfId="1" applyNumberFormat="1" applyFont="1" applyFill="1" applyBorder="1" applyAlignment="1">
      <alignment horizontal="right" indent="2"/>
    </xf>
    <xf numFmtId="179" fontId="19" fillId="3" borderId="0" xfId="0" applyNumberFormat="1" applyFont="1" applyFill="1" applyAlignment="1">
      <alignment horizontal="right" indent="2"/>
    </xf>
    <xf numFmtId="179" fontId="19" fillId="3" borderId="7" xfId="0" applyNumberFormat="1" applyFont="1" applyFill="1" applyBorder="1" applyAlignment="1">
      <alignment horizontal="right" indent="2"/>
    </xf>
    <xf numFmtId="181" fontId="22" fillId="4" borderId="6" xfId="0" applyNumberFormat="1" applyFont="1" applyFill="1" applyBorder="1" applyAlignment="1">
      <alignment horizontal="right" indent="2"/>
    </xf>
    <xf numFmtId="181" fontId="22" fillId="4" borderId="0" xfId="0" applyNumberFormat="1" applyFont="1" applyFill="1" applyAlignment="1">
      <alignment horizontal="right" indent="2"/>
    </xf>
    <xf numFmtId="181" fontId="22" fillId="4" borderId="7" xfId="0" applyNumberFormat="1" applyFont="1" applyFill="1" applyBorder="1" applyAlignment="1">
      <alignment horizontal="right" indent="2"/>
    </xf>
    <xf numFmtId="178" fontId="22" fillId="4" borderId="0" xfId="0" applyNumberFormat="1" applyFont="1" applyFill="1" applyAlignment="1">
      <alignment horizontal="right" indent="2"/>
    </xf>
    <xf numFmtId="182" fontId="22" fillId="4" borderId="6" xfId="0" applyNumberFormat="1" applyFont="1" applyFill="1" applyBorder="1" applyAlignment="1">
      <alignment horizontal="right" indent="2"/>
    </xf>
    <xf numFmtId="182" fontId="22" fillId="4" borderId="0" xfId="0" applyNumberFormat="1" applyFont="1" applyFill="1" applyAlignment="1">
      <alignment horizontal="right" indent="2"/>
    </xf>
    <xf numFmtId="182" fontId="22" fillId="4" borderId="7" xfId="0" applyNumberFormat="1" applyFont="1" applyFill="1" applyBorder="1" applyAlignment="1">
      <alignment horizontal="right" indent="2"/>
    </xf>
    <xf numFmtId="182" fontId="14" fillId="0" borderId="0" xfId="0" applyNumberFormat="1" applyFont="1" applyAlignment="1">
      <alignment horizontal="right" indent="2"/>
    </xf>
    <xf numFmtId="179" fontId="14" fillId="0" borderId="0" xfId="0" applyNumberFormat="1" applyFont="1" applyAlignment="1">
      <alignment horizontal="right" indent="2"/>
    </xf>
    <xf numFmtId="185" fontId="22" fillId="4" borderId="6" xfId="0" applyNumberFormat="1" applyFont="1" applyFill="1" applyBorder="1" applyAlignment="1">
      <alignment horizontal="right" indent="2"/>
    </xf>
    <xf numFmtId="185" fontId="22" fillId="4" borderId="0" xfId="0" applyNumberFormat="1" applyFont="1" applyFill="1" applyAlignment="1">
      <alignment horizontal="right" indent="2"/>
    </xf>
    <xf numFmtId="185" fontId="22" fillId="4" borderId="7" xfId="0" applyNumberFormat="1" applyFont="1" applyFill="1" applyBorder="1" applyAlignment="1">
      <alignment horizontal="right" indent="2"/>
    </xf>
    <xf numFmtId="186" fontId="22" fillId="4" borderId="6" xfId="0" applyNumberFormat="1" applyFont="1" applyFill="1" applyBorder="1" applyAlignment="1">
      <alignment horizontal="right" indent="2"/>
    </xf>
    <xf numFmtId="186" fontId="22" fillId="4" borderId="0" xfId="0" applyNumberFormat="1" applyFont="1" applyFill="1" applyAlignment="1">
      <alignment horizontal="right" indent="2"/>
    </xf>
    <xf numFmtId="186" fontId="22" fillId="4" borderId="7" xfId="0" applyNumberFormat="1" applyFont="1" applyFill="1" applyBorder="1" applyAlignment="1">
      <alignment horizontal="right" indent="2"/>
    </xf>
    <xf numFmtId="186" fontId="22" fillId="4" borderId="8" xfId="0" applyNumberFormat="1" applyFont="1" applyFill="1" applyBorder="1" applyAlignment="1">
      <alignment horizontal="right" indent="2"/>
    </xf>
    <xf numFmtId="186" fontId="22" fillId="4" borderId="1" xfId="0" applyNumberFormat="1" applyFont="1" applyFill="1" applyBorder="1" applyAlignment="1">
      <alignment horizontal="right" indent="2"/>
    </xf>
    <xf numFmtId="186" fontId="22" fillId="4" borderId="9" xfId="0" applyNumberFormat="1" applyFont="1" applyFill="1" applyBorder="1" applyAlignment="1">
      <alignment horizontal="right" indent="2"/>
    </xf>
    <xf numFmtId="179" fontId="22" fillId="0" borderId="7" xfId="0" applyNumberFormat="1" applyFont="1" applyBorder="1" applyAlignment="1">
      <alignment horizontal="right" indent="2"/>
    </xf>
    <xf numFmtId="179" fontId="22" fillId="0" borderId="6" xfId="0" applyNumberFormat="1" applyFont="1" applyBorder="1" applyAlignment="1">
      <alignment horizontal="right" indent="2"/>
    </xf>
    <xf numFmtId="179" fontId="22" fillId="4" borderId="8" xfId="0" applyNumberFormat="1" applyFont="1" applyFill="1" applyBorder="1" applyAlignment="1">
      <alignment horizontal="right" indent="2"/>
    </xf>
    <xf numFmtId="179" fontId="22" fillId="4" borderId="1" xfId="0" applyNumberFormat="1" applyFont="1" applyFill="1" applyBorder="1" applyAlignment="1">
      <alignment horizontal="right" indent="2"/>
    </xf>
    <xf numFmtId="187" fontId="22" fillId="0" borderId="6" xfId="0" applyNumberFormat="1" applyFont="1" applyBorder="1" applyAlignment="1">
      <alignment horizontal="right" indent="2"/>
    </xf>
    <xf numFmtId="187" fontId="21" fillId="0" borderId="7" xfId="0" applyNumberFormat="1" applyFont="1" applyBorder="1" applyAlignment="1">
      <alignment horizontal="right" indent="2"/>
    </xf>
    <xf numFmtId="187" fontId="14" fillId="0" borderId="0" xfId="0" applyNumberFormat="1" applyFont="1" applyAlignment="1">
      <alignment horizontal="right" indent="2"/>
    </xf>
    <xf numFmtId="166" fontId="21" fillId="0" borderId="6" xfId="0" applyNumberFormat="1" applyFont="1" applyBorder="1"/>
    <xf numFmtId="166" fontId="21" fillId="0" borderId="0" xfId="0" applyNumberFormat="1" applyFont="1"/>
    <xf numFmtId="166" fontId="21" fillId="0" borderId="7" xfId="0" applyNumberFormat="1" applyFont="1" applyBorder="1"/>
    <xf numFmtId="166" fontId="21" fillId="4" borderId="6" xfId="0" applyNumberFormat="1" applyFont="1" applyFill="1" applyBorder="1"/>
    <xf numFmtId="166" fontId="21" fillId="4" borderId="0" xfId="0" applyNumberFormat="1" applyFont="1" applyFill="1"/>
    <xf numFmtId="166" fontId="21" fillId="4" borderId="7" xfId="0" applyNumberFormat="1" applyFont="1" applyFill="1" applyBorder="1"/>
    <xf numFmtId="166" fontId="21" fillId="0" borderId="8" xfId="0" applyNumberFormat="1" applyFont="1" applyBorder="1"/>
    <xf numFmtId="166" fontId="21" fillId="0" borderId="6" xfId="0" applyNumberFormat="1" applyFont="1" applyBorder="1" applyAlignment="1">
      <alignment horizontal="right"/>
    </xf>
    <xf numFmtId="166" fontId="21" fillId="0" borderId="0" xfId="0" applyNumberFormat="1" applyFont="1" applyAlignment="1">
      <alignment horizontal="right"/>
    </xf>
    <xf numFmtId="166" fontId="21" fillId="0" borderId="7" xfId="0" applyNumberFormat="1" applyFont="1" applyBorder="1" applyAlignment="1">
      <alignment horizontal="right"/>
    </xf>
    <xf numFmtId="165" fontId="14" fillId="0" borderId="0" xfId="0" applyNumberFormat="1" applyFont="1" applyAlignment="1">
      <alignment horizontal="right"/>
    </xf>
    <xf numFmtId="182" fontId="22" fillId="0" borderId="6" xfId="0" applyNumberFormat="1" applyFont="1" applyBorder="1" applyAlignment="1">
      <alignment horizontal="right" indent="2"/>
    </xf>
    <xf numFmtId="188" fontId="22" fillId="0" borderId="6" xfId="0" applyNumberFormat="1" applyFont="1" applyBorder="1" applyAlignment="1">
      <alignment horizontal="right" indent="2"/>
    </xf>
    <xf numFmtId="184" fontId="22" fillId="4" borderId="7" xfId="0" applyNumberFormat="1" applyFont="1" applyFill="1" applyBorder="1" applyAlignment="1">
      <alignment horizontal="right" indent="2"/>
    </xf>
    <xf numFmtId="184" fontId="22" fillId="4" borderId="0" xfId="0" applyNumberFormat="1" applyFont="1" applyFill="1" applyAlignment="1">
      <alignment horizontal="right" indent="2"/>
    </xf>
    <xf numFmtId="188" fontId="22" fillId="4" borderId="6" xfId="0" applyNumberFormat="1" applyFont="1" applyFill="1" applyBorder="1" applyAlignment="1">
      <alignment horizontal="right" indent="2"/>
    </xf>
    <xf numFmtId="189" fontId="22" fillId="4" borderId="6" xfId="0" applyNumberFormat="1" applyFont="1" applyFill="1" applyBorder="1" applyAlignment="1">
      <alignment horizontal="right" indent="2"/>
    </xf>
    <xf numFmtId="191" fontId="22" fillId="0" borderId="7" xfId="0" applyNumberFormat="1" applyFont="1" applyBorder="1" applyAlignment="1">
      <alignment horizontal="right" indent="2"/>
    </xf>
    <xf numFmtId="166" fontId="14" fillId="0" borderId="0" xfId="0" applyNumberFormat="1" applyFont="1" applyAlignment="1">
      <alignment horizontal="right"/>
    </xf>
    <xf numFmtId="0" fontId="37" fillId="0" borderId="6" xfId="0" applyFont="1" applyBorder="1" applyAlignment="1">
      <alignment wrapText="1"/>
    </xf>
    <xf numFmtId="0" fontId="37" fillId="0" borderId="0" xfId="0" applyFont="1" applyAlignment="1">
      <alignment wrapText="1"/>
    </xf>
    <xf numFmtId="0" fontId="37" fillId="0" borderId="7" xfId="0" applyFont="1" applyBorder="1" applyAlignment="1">
      <alignment wrapText="1"/>
    </xf>
    <xf numFmtId="0" fontId="37" fillId="0" borderId="0" xfId="0" applyFont="1"/>
    <xf numFmtId="0" fontId="38" fillId="0" borderId="0" xfId="0" applyFont="1" applyAlignment="1">
      <alignment horizontal="left"/>
    </xf>
    <xf numFmtId="0" fontId="39" fillId="0" borderId="0" xfId="0" applyFont="1" applyAlignment="1">
      <alignment horizontal="left"/>
    </xf>
    <xf numFmtId="0" fontId="42" fillId="0" borderId="0" xfId="0" applyFont="1" applyAlignment="1">
      <alignment horizontal="left"/>
    </xf>
    <xf numFmtId="166" fontId="35" fillId="4" borderId="6" xfId="0" applyNumberFormat="1" applyFont="1" applyFill="1" applyBorder="1" applyAlignment="1">
      <alignment horizontal="right"/>
    </xf>
    <xf numFmtId="166" fontId="35" fillId="0" borderId="6" xfId="0" applyNumberFormat="1" applyFont="1" applyBorder="1" applyAlignment="1">
      <alignment horizontal="right"/>
    </xf>
    <xf numFmtId="167" fontId="16" fillId="3" borderId="6" xfId="0" applyNumberFormat="1" applyFont="1" applyFill="1" applyBorder="1" applyAlignment="1">
      <alignment horizontal="left"/>
    </xf>
    <xf numFmtId="176" fontId="22" fillId="4" borderId="6" xfId="0" applyNumberFormat="1" applyFont="1" applyFill="1" applyBorder="1" applyAlignment="1">
      <alignment horizontal="right" indent="2"/>
    </xf>
    <xf numFmtId="178" fontId="22" fillId="4" borderId="6" xfId="0" applyNumberFormat="1" applyFont="1" applyFill="1" applyBorder="1" applyAlignment="1">
      <alignment horizontal="right" indent="2"/>
    </xf>
    <xf numFmtId="184" fontId="22" fillId="4" borderId="6" xfId="0" applyNumberFormat="1" applyFont="1" applyFill="1" applyBorder="1" applyAlignment="1">
      <alignment horizontal="right" indent="2"/>
    </xf>
    <xf numFmtId="166" fontId="25" fillId="0" borderId="6" xfId="0" applyNumberFormat="1" applyFont="1" applyBorder="1" applyAlignment="1">
      <alignment horizontal="right"/>
    </xf>
    <xf numFmtId="190" fontId="22" fillId="4" borderId="6" xfId="0" applyNumberFormat="1" applyFont="1" applyFill="1" applyBorder="1" applyAlignment="1">
      <alignment horizontal="right" indent="2"/>
    </xf>
    <xf numFmtId="191" fontId="22" fillId="0" borderId="6" xfId="0" applyNumberFormat="1" applyFont="1" applyBorder="1" applyAlignment="1">
      <alignment horizontal="right" indent="2"/>
    </xf>
    <xf numFmtId="184" fontId="22" fillId="0" borderId="6" xfId="0" applyNumberFormat="1" applyFont="1" applyBorder="1" applyAlignment="1">
      <alignment horizontal="right" indent="2"/>
    </xf>
    <xf numFmtId="191" fontId="21" fillId="0" borderId="6" xfId="0" applyNumberFormat="1" applyFont="1" applyBorder="1" applyAlignment="1">
      <alignment horizontal="right" wrapText="1" indent="2"/>
    </xf>
    <xf numFmtId="191" fontId="21" fillId="4" borderId="6" xfId="0" applyNumberFormat="1" applyFont="1" applyFill="1" applyBorder="1" applyAlignment="1">
      <alignment horizontal="right" wrapText="1" indent="2"/>
    </xf>
    <xf numFmtId="187" fontId="21" fillId="0" borderId="6" xfId="0" applyNumberFormat="1" applyFont="1" applyBorder="1" applyAlignment="1">
      <alignment horizontal="right" indent="2"/>
    </xf>
    <xf numFmtId="0" fontId="39" fillId="2" borderId="7" xfId="0" applyFont="1" applyFill="1" applyBorder="1" applyAlignment="1">
      <alignment horizontal="left"/>
    </xf>
    <xf numFmtId="167" fontId="39" fillId="3" borderId="7" xfId="0" applyNumberFormat="1" applyFont="1" applyFill="1" applyBorder="1" applyAlignment="1">
      <alignment horizontal="left"/>
    </xf>
    <xf numFmtId="0" fontId="41" fillId="3" borderId="7" xfId="0" applyFont="1" applyFill="1" applyBorder="1" applyAlignment="1">
      <alignment horizontal="left"/>
    </xf>
    <xf numFmtId="0" fontId="39" fillId="2" borderId="4" xfId="0" applyFont="1" applyFill="1" applyBorder="1" applyAlignment="1">
      <alignment horizontal="left"/>
    </xf>
    <xf numFmtId="166" fontId="40" fillId="4" borderId="7" xfId="0" applyNumberFormat="1" applyFont="1" applyFill="1" applyBorder="1"/>
    <xf numFmtId="166" fontId="40" fillId="0" borderId="7" xfId="0" applyNumberFormat="1" applyFont="1" applyBorder="1"/>
    <xf numFmtId="164" fontId="41" fillId="3" borderId="7" xfId="0" applyNumberFormat="1" applyFont="1" applyFill="1" applyBorder="1" applyAlignment="1">
      <alignment horizontal="left"/>
    </xf>
    <xf numFmtId="166" fontId="40" fillId="4" borderId="9" xfId="0" applyNumberFormat="1" applyFont="1" applyFill="1" applyBorder="1"/>
    <xf numFmtId="165" fontId="39" fillId="2" borderId="4" xfId="0" applyNumberFormat="1" applyFont="1" applyFill="1" applyBorder="1" applyAlignment="1">
      <alignment horizontal="left"/>
    </xf>
    <xf numFmtId="167" fontId="40" fillId="4" borderId="7" xfId="0" applyNumberFormat="1" applyFont="1" applyFill="1" applyBorder="1"/>
    <xf numFmtId="166" fontId="35" fillId="4" borderId="7" xfId="0" applyNumberFormat="1" applyFont="1" applyFill="1" applyBorder="1" applyAlignment="1">
      <alignment horizontal="right"/>
    </xf>
    <xf numFmtId="166" fontId="35" fillId="0" borderId="7" xfId="0" applyNumberFormat="1" applyFont="1" applyBorder="1" applyAlignment="1">
      <alignment horizontal="right"/>
    </xf>
    <xf numFmtId="179" fontId="40" fillId="4" borderId="9" xfId="0" applyNumberFormat="1" applyFont="1" applyFill="1" applyBorder="1" applyAlignment="1">
      <alignment horizontal="center"/>
    </xf>
    <xf numFmtId="165" fontId="21" fillId="0" borderId="6" xfId="0" applyNumberFormat="1" applyFont="1" applyBorder="1" applyAlignment="1">
      <alignment horizontal="left"/>
    </xf>
    <xf numFmtId="0" fontId="32" fillId="0" borderId="7" xfId="0" applyFont="1" applyBorder="1" applyAlignment="1">
      <alignment horizontal="left"/>
    </xf>
    <xf numFmtId="0" fontId="39" fillId="2" borderId="3" xfId="0" applyFont="1" applyFill="1" applyBorder="1" applyAlignment="1">
      <alignment horizontal="left"/>
    </xf>
    <xf numFmtId="166" fontId="35" fillId="4" borderId="0" xfId="0" applyNumberFormat="1" applyFont="1" applyFill="1" applyAlignment="1">
      <alignment horizontal="right"/>
    </xf>
    <xf numFmtId="166" fontId="35" fillId="0" borderId="0" xfId="0" applyNumberFormat="1" applyFont="1" applyAlignment="1">
      <alignment horizontal="right"/>
    </xf>
    <xf numFmtId="167" fontId="39" fillId="3" borderId="0" xfId="0" applyNumberFormat="1" applyFont="1" applyFill="1" applyAlignment="1">
      <alignment horizontal="left"/>
    </xf>
    <xf numFmtId="0" fontId="41" fillId="3" borderId="0" xfId="0" applyFont="1" applyFill="1" applyAlignment="1">
      <alignment horizontal="left"/>
    </xf>
    <xf numFmtId="166" fontId="40" fillId="4" borderId="0" xfId="0" applyNumberFormat="1" applyFont="1" applyFill="1"/>
    <xf numFmtId="166" fontId="40" fillId="0" borderId="0" xfId="0" applyNumberFormat="1" applyFont="1"/>
    <xf numFmtId="164" fontId="41" fillId="3" borderId="0" xfId="0" applyNumberFormat="1" applyFont="1" applyFill="1" applyAlignment="1">
      <alignment horizontal="left"/>
    </xf>
    <xf numFmtId="166" fontId="40" fillId="4" borderId="1" xfId="0" applyNumberFormat="1" applyFont="1" applyFill="1" applyBorder="1"/>
    <xf numFmtId="191" fontId="22" fillId="0" borderId="0" xfId="0" applyNumberFormat="1" applyFont="1" applyAlignment="1">
      <alignment horizontal="right" indent="2"/>
    </xf>
    <xf numFmtId="190" fontId="22" fillId="4" borderId="0" xfId="0" applyNumberFormat="1" applyFont="1" applyFill="1" applyAlignment="1">
      <alignment horizontal="right" indent="2"/>
    </xf>
    <xf numFmtId="166" fontId="40" fillId="0" borderId="1" xfId="0" applyNumberFormat="1" applyFont="1" applyBorder="1"/>
    <xf numFmtId="165" fontId="39" fillId="2" borderId="3" xfId="0" applyNumberFormat="1" applyFont="1" applyFill="1" applyBorder="1" applyAlignment="1">
      <alignment horizontal="left"/>
    </xf>
    <xf numFmtId="179" fontId="22" fillId="0" borderId="0" xfId="0" applyNumberFormat="1" applyFont="1" applyAlignment="1">
      <alignment horizontal="right" indent="2"/>
    </xf>
    <xf numFmtId="187" fontId="21" fillId="0" borderId="0" xfId="0" applyNumberFormat="1" applyFont="1" applyAlignment="1">
      <alignment horizontal="right" indent="2"/>
    </xf>
    <xf numFmtId="179" fontId="40" fillId="4" borderId="1" xfId="0" applyNumberFormat="1" applyFont="1" applyFill="1" applyBorder="1" applyAlignment="1">
      <alignment horizontal="center"/>
    </xf>
    <xf numFmtId="167" fontId="40" fillId="4" borderId="0" xfId="0" applyNumberFormat="1" applyFont="1" applyFill="1"/>
    <xf numFmtId="166" fontId="37" fillId="0" borderId="0" xfId="0" applyNumberFormat="1" applyFont="1"/>
    <xf numFmtId="166" fontId="40" fillId="0" borderId="9" xfId="0" applyNumberFormat="1" applyFont="1" applyBorder="1" applyAlignment="1">
      <alignment horizontal="right"/>
    </xf>
    <xf numFmtId="184" fontId="22" fillId="0" borderId="0" xfId="0" applyNumberFormat="1" applyFont="1" applyAlignment="1">
      <alignment horizontal="right" indent="2"/>
    </xf>
    <xf numFmtId="166" fontId="21" fillId="0" borderId="1" xfId="0" applyNumberFormat="1" applyFont="1" applyBorder="1"/>
    <xf numFmtId="166" fontId="21" fillId="0" borderId="9" xfId="0" applyNumberFormat="1" applyFont="1" applyBorder="1"/>
    <xf numFmtId="190" fontId="22" fillId="0" borderId="7" xfId="0" applyNumberFormat="1" applyFont="1" applyBorder="1" applyAlignment="1">
      <alignment horizontal="right" indent="2"/>
    </xf>
    <xf numFmtId="0" fontId="21" fillId="4" borderId="6" xfId="0" applyFont="1" applyFill="1" applyBorder="1" applyAlignment="1">
      <alignment wrapText="1"/>
    </xf>
    <xf numFmtId="0" fontId="23" fillId="0" borderId="0" xfId="0" applyFont="1" applyAlignment="1">
      <alignment wrapText="1"/>
    </xf>
    <xf numFmtId="0" fontId="21" fillId="0" borderId="6" xfId="0" applyFont="1" applyBorder="1" applyAlignment="1">
      <alignment wrapText="1"/>
    </xf>
    <xf numFmtId="0" fontId="29" fillId="0" borderId="0" xfId="0" applyFont="1" applyAlignment="1">
      <alignment horizontal="left" vertical="top" wrapText="1"/>
    </xf>
    <xf numFmtId="0" fontId="12" fillId="2" borderId="15" xfId="0" applyFont="1" applyFill="1" applyBorder="1" applyAlignment="1">
      <alignment horizontal="center" vertical="center" wrapText="1"/>
    </xf>
    <xf numFmtId="0" fontId="39" fillId="2" borderId="0" xfId="0" applyFont="1" applyFill="1" applyAlignment="1">
      <alignment horizontal="left"/>
    </xf>
    <xf numFmtId="190" fontId="22" fillId="0" borderId="0" xfId="0" applyNumberFormat="1" applyFont="1" applyAlignment="1">
      <alignment horizontal="right" indent="2"/>
    </xf>
    <xf numFmtId="166" fontId="40" fillId="0" borderId="1" xfId="0" applyNumberFormat="1" applyFont="1" applyBorder="1" applyAlignment="1">
      <alignment horizontal="right"/>
    </xf>
    <xf numFmtId="0" fontId="12" fillId="2" borderId="0" xfId="0" applyFont="1" applyFill="1" applyAlignment="1">
      <alignment horizontal="center" wrapText="1"/>
    </xf>
    <xf numFmtId="0" fontId="29" fillId="0" borderId="0" xfId="0" applyFont="1" applyAlignment="1">
      <alignment vertical="top" wrapText="1"/>
    </xf>
    <xf numFmtId="0" fontId="15" fillId="0" borderId="3" xfId="0" applyFont="1" applyBorder="1" applyAlignment="1">
      <alignment horizontal="left"/>
    </xf>
    <xf numFmtId="165" fontId="16" fillId="2" borderId="4" xfId="0" applyNumberFormat="1" applyFont="1" applyFill="1" applyBorder="1" applyAlignment="1">
      <alignment horizontal="left"/>
    </xf>
    <xf numFmtId="167" fontId="22" fillId="4" borderId="0" xfId="0" applyNumberFormat="1" applyFont="1" applyFill="1"/>
    <xf numFmtId="166" fontId="25" fillId="0" borderId="0" xfId="0" applyNumberFormat="1" applyFont="1" applyAlignment="1">
      <alignment horizontal="left"/>
    </xf>
    <xf numFmtId="167" fontId="21" fillId="0" borderId="0" xfId="0" applyNumberFormat="1" applyFont="1" applyAlignment="1">
      <alignment horizontal="left"/>
    </xf>
    <xf numFmtId="187" fontId="22" fillId="0" borderId="0" xfId="0" applyNumberFormat="1" applyFont="1" applyAlignment="1">
      <alignment horizontal="right" indent="2"/>
    </xf>
    <xf numFmtId="179" fontId="22" fillId="4" borderId="9" xfId="0" applyNumberFormat="1" applyFont="1" applyFill="1" applyBorder="1" applyAlignment="1">
      <alignment horizontal="right" indent="2"/>
    </xf>
    <xf numFmtId="0" fontId="0" fillId="5" borderId="0" xfId="0" applyFill="1" applyAlignment="1">
      <alignment wrapText="1"/>
    </xf>
    <xf numFmtId="167" fontId="22" fillId="5" borderId="0" xfId="0" applyNumberFormat="1" applyFont="1" applyFill="1"/>
    <xf numFmtId="0" fontId="0" fillId="6" borderId="0" xfId="0" applyFill="1" applyAlignment="1">
      <alignment wrapText="1"/>
    </xf>
    <xf numFmtId="166" fontId="21" fillId="5" borderId="6" xfId="0" applyNumberFormat="1" applyFont="1" applyFill="1" applyBorder="1"/>
    <xf numFmtId="166" fontId="21" fillId="5" borderId="0" xfId="0" applyNumberFormat="1" applyFont="1" applyFill="1"/>
    <xf numFmtId="166" fontId="21" fillId="5" borderId="7" xfId="0" applyNumberFormat="1" applyFont="1" applyFill="1" applyBorder="1"/>
    <xf numFmtId="0" fontId="13" fillId="0" borderId="0" xfId="0" applyFont="1" applyAlignment="1">
      <alignment horizontal="center" wrapText="1"/>
    </xf>
    <xf numFmtId="0" fontId="13" fillId="0" borderId="0" xfId="0" applyFont="1" applyAlignment="1">
      <alignment horizontal="center"/>
    </xf>
    <xf numFmtId="0" fontId="12" fillId="2" borderId="0" xfId="0" applyFont="1" applyFill="1" applyAlignment="1">
      <alignment horizontal="center" vertical="center" wrapText="1"/>
    </xf>
    <xf numFmtId="179" fontId="19" fillId="3" borderId="0" xfId="0" applyNumberFormat="1" applyFont="1" applyFill="1" applyAlignment="1">
      <alignment horizontal="right"/>
    </xf>
    <xf numFmtId="0" fontId="35" fillId="4" borderId="0" xfId="0" applyFont="1" applyFill="1" applyAlignment="1">
      <alignment horizontal="right" wrapText="1"/>
    </xf>
    <xf numFmtId="174" fontId="22" fillId="4" borderId="0" xfId="0" applyNumberFormat="1" applyFont="1" applyFill="1" applyAlignment="1">
      <alignment horizontal="right" indent="2"/>
    </xf>
    <xf numFmtId="176" fontId="22" fillId="4" borderId="0" xfId="0" applyNumberFormat="1" applyFont="1" applyFill="1" applyAlignment="1">
      <alignment horizontal="right" indent="2"/>
    </xf>
    <xf numFmtId="177" fontId="22" fillId="4" borderId="0" xfId="0" applyNumberFormat="1" applyFont="1" applyFill="1" applyAlignment="1">
      <alignment horizontal="right" indent="2"/>
    </xf>
    <xf numFmtId="183" fontId="22" fillId="4" borderId="0" xfId="0" applyNumberFormat="1" applyFont="1" applyFill="1" applyAlignment="1">
      <alignment horizontal="right" indent="2"/>
    </xf>
    <xf numFmtId="166" fontId="25" fillId="0" borderId="0" xfId="0" applyNumberFormat="1" applyFont="1" applyAlignment="1">
      <alignment horizontal="right"/>
    </xf>
    <xf numFmtId="192" fontId="22" fillId="0" borderId="0" xfId="0" applyNumberFormat="1" applyFont="1" applyAlignment="1">
      <alignment horizontal="right" indent="2"/>
    </xf>
    <xf numFmtId="165" fontId="16" fillId="2" borderId="0" xfId="0" applyNumberFormat="1" applyFont="1" applyFill="1" applyAlignment="1">
      <alignment horizontal="left"/>
    </xf>
    <xf numFmtId="166" fontId="25" fillId="4" borderId="0" xfId="0" applyNumberFormat="1" applyFont="1" applyFill="1"/>
    <xf numFmtId="0" fontId="44" fillId="0" borderId="0" xfId="0" applyFont="1"/>
    <xf numFmtId="0" fontId="45" fillId="0" borderId="0" xfId="0" applyFont="1" applyAlignment="1">
      <alignment horizontal="left"/>
    </xf>
    <xf numFmtId="0" fontId="46" fillId="0" borderId="0" xfId="0" applyFont="1"/>
    <xf numFmtId="0" fontId="47" fillId="0" borderId="0" xfId="0" applyFont="1" applyAlignment="1">
      <alignment horizontal="left" vertical="center"/>
    </xf>
    <xf numFmtId="166" fontId="44" fillId="0" borderId="0" xfId="0" applyNumberFormat="1" applyFont="1"/>
    <xf numFmtId="0" fontId="46" fillId="0" borderId="0" xfId="0" applyFont="1" applyAlignment="1">
      <alignment vertical="center"/>
    </xf>
    <xf numFmtId="44" fontId="45" fillId="0" borderId="0" xfId="0" applyNumberFormat="1" applyFont="1" applyAlignment="1">
      <alignment horizontal="left"/>
    </xf>
    <xf numFmtId="0" fontId="48" fillId="0" borderId="0" xfId="0" applyFont="1" applyAlignment="1">
      <alignment vertical="center"/>
    </xf>
    <xf numFmtId="164" fontId="45" fillId="0" borderId="0" xfId="0" applyNumberFormat="1" applyFont="1" applyAlignment="1">
      <alignment horizontal="left"/>
    </xf>
    <xf numFmtId="0" fontId="49" fillId="7" borderId="0" xfId="0" applyFont="1" applyFill="1" applyAlignment="1">
      <alignment horizontal="left"/>
    </xf>
    <xf numFmtId="0" fontId="49" fillId="7" borderId="0" xfId="0" applyFont="1" applyFill="1" applyAlignment="1">
      <alignment horizontal="center"/>
    </xf>
    <xf numFmtId="0" fontId="50" fillId="0" borderId="0" xfId="0" applyFont="1" applyAlignment="1">
      <alignment horizontal="left"/>
    </xf>
    <xf numFmtId="0" fontId="49" fillId="7" borderId="0" xfId="0" applyFont="1" applyFill="1"/>
    <xf numFmtId="0" fontId="49" fillId="7" borderId="0" xfId="0" applyFont="1" applyFill="1" applyAlignment="1">
      <alignment horizontal="center" vertical="center"/>
    </xf>
    <xf numFmtId="0" fontId="49" fillId="8" borderId="0" xfId="0" applyFont="1" applyFill="1"/>
    <xf numFmtId="0" fontId="44" fillId="8" borderId="0" xfId="0" applyFont="1" applyFill="1" applyAlignment="1">
      <alignment horizontal="left"/>
    </xf>
    <xf numFmtId="0" fontId="49" fillId="0" borderId="0" xfId="0" applyFont="1"/>
    <xf numFmtId="165" fontId="51" fillId="0" borderId="0" xfId="0" applyNumberFormat="1" applyFont="1" applyAlignment="1">
      <alignment horizontal="left"/>
    </xf>
    <xf numFmtId="166" fontId="52" fillId="0" borderId="0" xfId="0" applyNumberFormat="1" applyFont="1" applyAlignment="1">
      <alignment horizontal="left"/>
    </xf>
    <xf numFmtId="166" fontId="44" fillId="0" borderId="0" xfId="0" applyNumberFormat="1" applyFont="1" applyAlignment="1">
      <alignment horizontal="right"/>
    </xf>
    <xf numFmtId="0" fontId="44" fillId="0" borderId="20" xfId="0" applyFont="1" applyBorder="1"/>
    <xf numFmtId="0" fontId="44" fillId="0" borderId="0" xfId="0" applyFont="1" applyAlignment="1">
      <alignment horizontal="left"/>
    </xf>
    <xf numFmtId="167" fontId="44" fillId="0" borderId="0" xfId="0" applyNumberFormat="1" applyFont="1" applyAlignment="1">
      <alignment horizontal="left"/>
    </xf>
    <xf numFmtId="167" fontId="45" fillId="0" borderId="0" xfId="0" applyNumberFormat="1" applyFont="1" applyAlignment="1">
      <alignment horizontal="left"/>
    </xf>
    <xf numFmtId="179" fontId="44" fillId="0" borderId="0" xfId="0" applyNumberFormat="1" applyFont="1" applyAlignment="1">
      <alignment horizontal="right"/>
    </xf>
    <xf numFmtId="165" fontId="50" fillId="0" borderId="0" xfId="0" applyNumberFormat="1" applyFont="1" applyAlignment="1">
      <alignment horizontal="left"/>
    </xf>
    <xf numFmtId="166" fontId="53" fillId="0" borderId="0" xfId="0" applyNumberFormat="1" applyFont="1"/>
    <xf numFmtId="166" fontId="54" fillId="0" borderId="0" xfId="0" applyNumberFormat="1" applyFont="1" applyAlignment="1">
      <alignment horizontal="left"/>
    </xf>
    <xf numFmtId="0" fontId="53" fillId="0" borderId="0" xfId="0" applyFont="1"/>
    <xf numFmtId="165" fontId="49" fillId="0" borderId="0" xfId="0" applyNumberFormat="1" applyFont="1" applyAlignment="1">
      <alignment horizontal="left"/>
    </xf>
    <xf numFmtId="168" fontId="50" fillId="0" borderId="0" xfId="0" applyNumberFormat="1" applyFont="1" applyAlignment="1">
      <alignment horizontal="left"/>
    </xf>
    <xf numFmtId="169" fontId="50" fillId="0" borderId="0" xfId="0" applyNumberFormat="1" applyFont="1" applyAlignment="1">
      <alignment horizontal="left"/>
    </xf>
    <xf numFmtId="186" fontId="44" fillId="0" borderId="0" xfId="0" applyNumberFormat="1" applyFont="1" applyAlignment="1">
      <alignment horizontal="right"/>
    </xf>
    <xf numFmtId="164" fontId="44" fillId="0" borderId="0" xfId="0" applyNumberFormat="1" applyFont="1" applyAlignment="1">
      <alignment horizontal="left"/>
    </xf>
    <xf numFmtId="168" fontId="55" fillId="0" borderId="0" xfId="0" applyNumberFormat="1" applyFont="1" applyAlignment="1">
      <alignment horizontal="left"/>
    </xf>
    <xf numFmtId="165" fontId="44" fillId="0" borderId="0" xfId="0" applyNumberFormat="1" applyFont="1" applyAlignment="1">
      <alignment horizontal="left"/>
    </xf>
    <xf numFmtId="165" fontId="45" fillId="0" borderId="0" xfId="0" applyNumberFormat="1" applyFont="1" applyAlignment="1">
      <alignment horizontal="left"/>
    </xf>
    <xf numFmtId="187" fontId="44" fillId="0" borderId="0" xfId="0" applyNumberFormat="1" applyFont="1" applyAlignment="1">
      <alignment horizontal="right"/>
    </xf>
    <xf numFmtId="179" fontId="44" fillId="0" borderId="0" xfId="0" applyNumberFormat="1" applyFont="1" applyAlignment="1">
      <alignment horizontal="center"/>
    </xf>
    <xf numFmtId="166" fontId="50" fillId="0" borderId="0" xfId="0" applyNumberFormat="1" applyFont="1" applyAlignment="1">
      <alignment horizontal="left"/>
    </xf>
    <xf numFmtId="164" fontId="44" fillId="0" borderId="0" xfId="0" applyNumberFormat="1" applyFont="1"/>
    <xf numFmtId="167" fontId="50" fillId="0" borderId="0" xfId="0" applyNumberFormat="1" applyFont="1" applyAlignment="1">
      <alignment horizontal="left"/>
    </xf>
    <xf numFmtId="0" fontId="44" fillId="8" borderId="0" xfId="0" applyFont="1" applyFill="1"/>
    <xf numFmtId="165" fontId="44" fillId="8" borderId="0" xfId="0" applyNumberFormat="1" applyFont="1" applyFill="1" applyAlignment="1">
      <alignment horizontal="left"/>
    </xf>
    <xf numFmtId="165" fontId="44" fillId="8" borderId="0" xfId="0" applyNumberFormat="1" applyFont="1" applyFill="1"/>
    <xf numFmtId="170" fontId="49" fillId="0" borderId="0" xfId="1" applyNumberFormat="1" applyFont="1" applyFill="1" applyBorder="1" applyAlignment="1">
      <alignment horizontal="right"/>
    </xf>
    <xf numFmtId="170" fontId="49" fillId="0" borderId="0" xfId="0" applyNumberFormat="1" applyFont="1" applyAlignment="1">
      <alignment horizontal="right"/>
    </xf>
    <xf numFmtId="193" fontId="44" fillId="0" borderId="0" xfId="0" applyNumberFormat="1" applyFont="1"/>
    <xf numFmtId="193" fontId="44" fillId="0" borderId="0" xfId="0" applyNumberFormat="1" applyFont="1" applyAlignment="1">
      <alignment horizontal="right"/>
    </xf>
    <xf numFmtId="193" fontId="44" fillId="0" borderId="20" xfId="0" applyNumberFormat="1" applyFont="1" applyBorder="1"/>
    <xf numFmtId="193" fontId="44" fillId="0" borderId="20" xfId="0" applyNumberFormat="1" applyFont="1" applyBorder="1" applyAlignment="1">
      <alignment horizontal="right"/>
    </xf>
    <xf numFmtId="170" fontId="44" fillId="0" borderId="0" xfId="0" applyNumberFormat="1" applyFont="1" applyAlignment="1">
      <alignment horizontal="right"/>
    </xf>
    <xf numFmtId="170" fontId="44" fillId="0" borderId="20" xfId="0" applyNumberFormat="1" applyFont="1" applyBorder="1" applyAlignment="1">
      <alignment horizontal="right"/>
    </xf>
    <xf numFmtId="193" fontId="44" fillId="0" borderId="0" xfId="2" applyNumberFormat="1" applyFont="1" applyFill="1" applyBorder="1" applyAlignment="1"/>
    <xf numFmtId="193" fontId="44" fillId="0" borderId="20" xfId="2" applyNumberFormat="1" applyFont="1" applyFill="1" applyBorder="1" applyAlignment="1"/>
    <xf numFmtId="172" fontId="44" fillId="0" borderId="0" xfId="0" applyNumberFormat="1" applyFont="1" applyAlignment="1">
      <alignment horizontal="right"/>
    </xf>
    <xf numFmtId="193" fontId="44" fillId="0" borderId="0" xfId="2" applyNumberFormat="1" applyFont="1" applyFill="1" applyBorder="1" applyAlignment="1">
      <alignment horizontal="right"/>
    </xf>
    <xf numFmtId="3" fontId="44" fillId="0" borderId="20" xfId="0" applyNumberFormat="1" applyFont="1" applyBorder="1" applyAlignment="1">
      <alignment horizontal="right"/>
    </xf>
    <xf numFmtId="193" fontId="44" fillId="0" borderId="20" xfId="2" applyNumberFormat="1" applyFont="1" applyFill="1" applyBorder="1" applyAlignment="1">
      <alignment horizontal="right"/>
    </xf>
    <xf numFmtId="170" fontId="44" fillId="0" borderId="20" xfId="0" applyNumberFormat="1" applyFont="1" applyBorder="1" applyAlignment="1">
      <alignment horizontal="center"/>
    </xf>
    <xf numFmtId="194" fontId="44" fillId="0" borderId="0" xfId="2" applyNumberFormat="1" applyFont="1" applyFill="1" applyBorder="1" applyAlignment="1"/>
    <xf numFmtId="194" fontId="44" fillId="0" borderId="20" xfId="2" applyNumberFormat="1" applyFont="1" applyFill="1" applyBorder="1" applyAlignment="1"/>
    <xf numFmtId="37" fontId="44" fillId="0" borderId="0" xfId="0" applyNumberFormat="1" applyFont="1"/>
    <xf numFmtId="37" fontId="44" fillId="0" borderId="20" xfId="0" applyNumberFormat="1" applyFont="1" applyBorder="1"/>
    <xf numFmtId="0" fontId="44" fillId="6" borderId="0" xfId="0" applyFont="1" applyFill="1"/>
    <xf numFmtId="193" fontId="44" fillId="6" borderId="0" xfId="0" applyNumberFormat="1" applyFont="1" applyFill="1"/>
    <xf numFmtId="193" fontId="44" fillId="6" borderId="0" xfId="0" applyNumberFormat="1" applyFont="1" applyFill="1" applyAlignment="1">
      <alignment horizontal="right"/>
    </xf>
    <xf numFmtId="170" fontId="44" fillId="6" borderId="0" xfId="0" applyNumberFormat="1" applyFont="1" applyFill="1" applyAlignment="1">
      <alignment horizontal="right"/>
    </xf>
    <xf numFmtId="193" fontId="44" fillId="6" borderId="0" xfId="2" applyNumberFormat="1" applyFont="1" applyFill="1" applyBorder="1" applyAlignment="1"/>
    <xf numFmtId="172" fontId="44" fillId="6" borderId="0" xfId="0" applyNumberFormat="1" applyFont="1" applyFill="1" applyAlignment="1">
      <alignment horizontal="right"/>
    </xf>
    <xf numFmtId="0" fontId="44" fillId="6" borderId="20" xfId="0" applyFont="1" applyFill="1" applyBorder="1"/>
    <xf numFmtId="3" fontId="44" fillId="6" borderId="20" xfId="0" applyNumberFormat="1" applyFont="1" applyFill="1" applyBorder="1" applyAlignment="1">
      <alignment horizontal="right"/>
    </xf>
    <xf numFmtId="193" fontId="44" fillId="6" borderId="0" xfId="2" applyNumberFormat="1" applyFont="1" applyFill="1" applyBorder="1" applyAlignment="1">
      <alignment horizontal="right"/>
    </xf>
    <xf numFmtId="170" fontId="44" fillId="6" borderId="20" xfId="0" applyNumberFormat="1" applyFont="1" applyFill="1" applyBorder="1" applyAlignment="1">
      <alignment horizontal="right"/>
    </xf>
    <xf numFmtId="170" fontId="44" fillId="6" borderId="20" xfId="0" applyNumberFormat="1" applyFont="1" applyFill="1" applyBorder="1" applyAlignment="1">
      <alignment horizontal="center"/>
    </xf>
    <xf numFmtId="194" fontId="44" fillId="6" borderId="0" xfId="2" applyNumberFormat="1" applyFont="1" applyFill="1" applyBorder="1" applyAlignment="1"/>
    <xf numFmtId="194" fontId="44" fillId="6" borderId="20" xfId="2" applyNumberFormat="1" applyFont="1" applyFill="1" applyBorder="1" applyAlignment="1"/>
    <xf numFmtId="37" fontId="44" fillId="6" borderId="0" xfId="0" applyNumberFormat="1" applyFont="1" applyFill="1"/>
    <xf numFmtId="193" fontId="44" fillId="6" borderId="20" xfId="2" applyNumberFormat="1" applyFont="1" applyFill="1" applyBorder="1" applyAlignment="1"/>
    <xf numFmtId="37" fontId="44" fillId="6" borderId="20" xfId="0" applyNumberFormat="1" applyFont="1" applyFill="1" applyBorder="1"/>
    <xf numFmtId="3" fontId="44" fillId="0" borderId="0" xfId="0" applyNumberFormat="1" applyFont="1"/>
    <xf numFmtId="3" fontId="44" fillId="6" borderId="0" xfId="0" applyNumberFormat="1" applyFont="1" applyFill="1"/>
    <xf numFmtId="3" fontId="44" fillId="6" borderId="20" xfId="0" applyNumberFormat="1" applyFont="1" applyFill="1" applyBorder="1"/>
    <xf numFmtId="0" fontId="56" fillId="0" borderId="0" xfId="0" applyFont="1" applyAlignment="1">
      <alignment wrapText="1"/>
    </xf>
    <xf numFmtId="49" fontId="49" fillId="0" borderId="0" xfId="0" applyNumberFormat="1" applyFont="1"/>
    <xf numFmtId="49" fontId="44" fillId="0" borderId="0" xfId="0" applyNumberFormat="1" applyFont="1" applyAlignment="1">
      <alignment vertical="top" wrapText="1"/>
    </xf>
    <xf numFmtId="49" fontId="44" fillId="0" borderId="0" xfId="0" applyNumberFormat="1" applyFont="1"/>
    <xf numFmtId="49" fontId="56" fillId="0" borderId="0" xfId="0" applyNumberFormat="1" applyFont="1" applyAlignment="1">
      <alignment horizontal="center" vertical="top" wrapText="1"/>
    </xf>
    <xf numFmtId="0" fontId="56" fillId="0" borderId="0" xfId="0" applyFont="1" applyAlignment="1">
      <alignment horizontal="center" vertical="top" wrapText="1"/>
    </xf>
    <xf numFmtId="0" fontId="21" fillId="4" borderId="6" xfId="0" applyFont="1" applyFill="1" applyBorder="1"/>
    <xf numFmtId="0" fontId="12" fillId="2" borderId="21" xfId="0" applyFont="1" applyFill="1" applyBorder="1" applyAlignment="1">
      <alignment horizontal="center" wrapText="1"/>
    </xf>
    <xf numFmtId="0" fontId="16" fillId="2" borderId="22" xfId="0" applyFont="1" applyFill="1" applyBorder="1" applyAlignment="1">
      <alignment horizontal="left"/>
    </xf>
    <xf numFmtId="179" fontId="19" fillId="3" borderId="22" xfId="0" applyNumberFormat="1" applyFont="1" applyFill="1" applyBorder="1" applyAlignment="1">
      <alignment horizontal="right"/>
    </xf>
    <xf numFmtId="166" fontId="35" fillId="0" borderId="22" xfId="0" applyNumberFormat="1" applyFont="1" applyBorder="1"/>
    <xf numFmtId="0" fontId="35" fillId="4" borderId="22" xfId="0" applyFont="1" applyFill="1" applyBorder="1" applyAlignment="1">
      <alignment horizontal="right" wrapText="1"/>
    </xf>
    <xf numFmtId="166" fontId="35" fillId="0" borderId="22" xfId="0" applyNumberFormat="1" applyFont="1" applyBorder="1" applyAlignment="1">
      <alignment horizontal="right"/>
    </xf>
    <xf numFmtId="0" fontId="16" fillId="3" borderId="22" xfId="0" applyFont="1" applyFill="1" applyBorder="1" applyAlignment="1">
      <alignment horizontal="left"/>
    </xf>
    <xf numFmtId="174" fontId="22" fillId="4" borderId="22" xfId="0" applyNumberFormat="1" applyFont="1" applyFill="1" applyBorder="1" applyAlignment="1">
      <alignment horizontal="right" indent="2"/>
    </xf>
    <xf numFmtId="166" fontId="23" fillId="0" borderId="22" xfId="0" applyNumberFormat="1" applyFont="1" applyBorder="1"/>
    <xf numFmtId="176" fontId="22" fillId="4" borderId="22" xfId="0" applyNumberFormat="1" applyFont="1" applyFill="1" applyBorder="1" applyAlignment="1">
      <alignment horizontal="right" indent="2"/>
    </xf>
    <xf numFmtId="178" fontId="22" fillId="4" borderId="22" xfId="0" applyNumberFormat="1" applyFont="1" applyFill="1" applyBorder="1" applyAlignment="1">
      <alignment horizontal="right" indent="2"/>
    </xf>
    <xf numFmtId="0" fontId="10" fillId="3" borderId="22" xfId="0" applyFont="1" applyFill="1" applyBorder="1" applyAlignment="1">
      <alignment horizontal="left"/>
    </xf>
    <xf numFmtId="177" fontId="22" fillId="4" borderId="22" xfId="0" applyNumberFormat="1" applyFont="1" applyFill="1" applyBorder="1" applyAlignment="1">
      <alignment horizontal="right" indent="2"/>
    </xf>
    <xf numFmtId="183" fontId="22" fillId="4" borderId="22" xfId="0" applyNumberFormat="1" applyFont="1" applyFill="1" applyBorder="1" applyAlignment="1">
      <alignment horizontal="right" indent="2"/>
    </xf>
    <xf numFmtId="166" fontId="23" fillId="0" borderId="23" xfId="0" applyNumberFormat="1" applyFont="1" applyBorder="1"/>
    <xf numFmtId="0" fontId="16" fillId="2" borderId="21" xfId="0" applyFont="1" applyFill="1" applyBorder="1" applyAlignment="1">
      <alignment horizontal="left"/>
    </xf>
    <xf numFmtId="179" fontId="22" fillId="4" borderId="22" xfId="0" applyNumberFormat="1" applyFont="1" applyFill="1" applyBorder="1" applyAlignment="1">
      <alignment horizontal="right" indent="2"/>
    </xf>
    <xf numFmtId="166" fontId="25" fillId="0" borderId="22" xfId="0" applyNumberFormat="1" applyFont="1" applyBorder="1" applyAlignment="1">
      <alignment horizontal="right"/>
    </xf>
    <xf numFmtId="185" fontId="22" fillId="4" borderId="22" xfId="0" applyNumberFormat="1" applyFont="1" applyFill="1" applyBorder="1" applyAlignment="1">
      <alignment horizontal="right" indent="2"/>
    </xf>
    <xf numFmtId="166" fontId="21" fillId="0" borderId="22" xfId="0" applyNumberFormat="1" applyFont="1" applyBorder="1" applyAlignment="1">
      <alignment horizontal="right"/>
    </xf>
    <xf numFmtId="186" fontId="22" fillId="4" borderId="22" xfId="0" applyNumberFormat="1" applyFont="1" applyFill="1" applyBorder="1" applyAlignment="1">
      <alignment horizontal="right" indent="2"/>
    </xf>
    <xf numFmtId="166" fontId="25" fillId="0" borderId="22" xfId="0" applyNumberFormat="1" applyFont="1" applyBorder="1"/>
    <xf numFmtId="186" fontId="22" fillId="4" borderId="23" xfId="0" applyNumberFormat="1" applyFont="1" applyFill="1" applyBorder="1" applyAlignment="1">
      <alignment horizontal="right" indent="2"/>
    </xf>
    <xf numFmtId="179" fontId="22" fillId="0" borderId="22" xfId="0" applyNumberFormat="1" applyFont="1" applyBorder="1" applyAlignment="1">
      <alignment horizontal="right" indent="2"/>
    </xf>
    <xf numFmtId="187" fontId="21" fillId="0" borderId="22" xfId="0" applyNumberFormat="1" applyFont="1" applyBorder="1" applyAlignment="1">
      <alignment horizontal="right" indent="2"/>
    </xf>
    <xf numFmtId="179" fontId="22" fillId="4" borderId="23" xfId="0" applyNumberFormat="1" applyFont="1" applyFill="1" applyBorder="1" applyAlignment="1">
      <alignment horizontal="right" indent="2"/>
    </xf>
    <xf numFmtId="192" fontId="22" fillId="0" borderId="22" xfId="0" applyNumberFormat="1" applyFont="1" applyBorder="1" applyAlignment="1">
      <alignment horizontal="right" indent="2"/>
    </xf>
    <xf numFmtId="191" fontId="22" fillId="0" borderId="22" xfId="0" applyNumberFormat="1" applyFont="1" applyBorder="1" applyAlignment="1">
      <alignment horizontal="right" indent="2"/>
    </xf>
    <xf numFmtId="166" fontId="21" fillId="0" borderId="23" xfId="0" applyNumberFormat="1" applyFont="1" applyBorder="1"/>
    <xf numFmtId="166" fontId="22" fillId="4" borderId="22" xfId="0" applyNumberFormat="1" applyFont="1" applyFill="1" applyBorder="1"/>
    <xf numFmtId="166" fontId="22" fillId="0" borderId="22" xfId="0" applyNumberFormat="1" applyFont="1" applyBorder="1"/>
    <xf numFmtId="164" fontId="10" fillId="3" borderId="22" xfId="0" applyNumberFormat="1" applyFont="1" applyFill="1" applyBorder="1" applyAlignment="1">
      <alignment horizontal="left"/>
    </xf>
    <xf numFmtId="166" fontId="22" fillId="4" borderId="23" xfId="0" applyNumberFormat="1" applyFont="1" applyFill="1" applyBorder="1"/>
    <xf numFmtId="166" fontId="25" fillId="4" borderId="6" xfId="0" applyNumberFormat="1" applyFont="1" applyFill="1" applyBorder="1"/>
    <xf numFmtId="166" fontId="25" fillId="4" borderId="7" xfId="0" applyNumberFormat="1" applyFont="1" applyFill="1" applyBorder="1"/>
    <xf numFmtId="167" fontId="22" fillId="5" borderId="7" xfId="0" applyNumberFormat="1" applyFont="1" applyFill="1" applyBorder="1"/>
    <xf numFmtId="167" fontId="22" fillId="4" borderId="9" xfId="0" applyNumberFormat="1" applyFont="1" applyFill="1" applyBorder="1"/>
    <xf numFmtId="166" fontId="25" fillId="9" borderId="6" xfId="0" applyNumberFormat="1" applyFont="1" applyFill="1" applyBorder="1"/>
    <xf numFmtId="166" fontId="25" fillId="9" borderId="0" xfId="0" applyNumberFormat="1" applyFont="1" applyFill="1"/>
    <xf numFmtId="166" fontId="25" fillId="9" borderId="7" xfId="0" applyNumberFormat="1" applyFont="1" applyFill="1" applyBorder="1"/>
    <xf numFmtId="0" fontId="0" fillId="5" borderId="7" xfId="0" applyFill="1" applyBorder="1" applyAlignment="1">
      <alignment wrapText="1"/>
    </xf>
    <xf numFmtId="0" fontId="0" fillId="6" borderId="7" xfId="0" applyFill="1" applyBorder="1" applyAlignment="1">
      <alignment wrapText="1"/>
    </xf>
    <xf numFmtId="0" fontId="0" fillId="5" borderId="9" xfId="0" applyFill="1" applyBorder="1" applyAlignment="1">
      <alignment wrapText="1"/>
    </xf>
    <xf numFmtId="0" fontId="0" fillId="9" borderId="6" xfId="0" applyFill="1" applyBorder="1" applyAlignment="1">
      <alignment wrapText="1"/>
    </xf>
    <xf numFmtId="0" fontId="0" fillId="9" borderId="0" xfId="0" applyFill="1" applyAlignment="1">
      <alignment wrapText="1"/>
    </xf>
    <xf numFmtId="0" fontId="0" fillId="9" borderId="7" xfId="0" applyFill="1" applyBorder="1" applyAlignment="1">
      <alignment wrapText="1"/>
    </xf>
    <xf numFmtId="0" fontId="0" fillId="6" borderId="6" xfId="0" applyFill="1" applyBorder="1" applyAlignment="1">
      <alignment wrapText="1"/>
    </xf>
    <xf numFmtId="0" fontId="0" fillId="6" borderId="8" xfId="0" applyFill="1" applyBorder="1" applyAlignment="1">
      <alignment wrapText="1"/>
    </xf>
    <xf numFmtId="0" fontId="0" fillId="6" borderId="1" xfId="0" applyFill="1" applyBorder="1" applyAlignment="1">
      <alignment wrapText="1"/>
    </xf>
    <xf numFmtId="0" fontId="0" fillId="6" borderId="9" xfId="0" applyFill="1" applyBorder="1" applyAlignment="1">
      <alignment wrapText="1"/>
    </xf>
    <xf numFmtId="0" fontId="12" fillId="2" borderId="23" xfId="0" applyFont="1" applyFill="1" applyBorder="1" applyAlignment="1">
      <alignment horizontal="center" vertical="center" wrapText="1"/>
    </xf>
    <xf numFmtId="0" fontId="23" fillId="0" borderId="1" xfId="0" applyFont="1" applyBorder="1"/>
    <xf numFmtId="0" fontId="7" fillId="0" borderId="0" xfId="0" applyFont="1" applyAlignment="1">
      <alignment vertical="center"/>
    </xf>
    <xf numFmtId="0" fontId="6" fillId="0" borderId="0" xfId="0" applyFont="1"/>
    <xf numFmtId="0" fontId="18" fillId="3" borderId="6" xfId="0" applyFont="1" applyFill="1" applyBorder="1"/>
    <xf numFmtId="0" fontId="15" fillId="2" borderId="2" xfId="0" applyFont="1" applyFill="1" applyBorder="1"/>
    <xf numFmtId="0" fontId="21" fillId="0" borderId="6" xfId="0" applyFont="1" applyBorder="1"/>
    <xf numFmtId="0" fontId="21" fillId="4" borderId="8" xfId="0" applyFont="1" applyFill="1" applyBorder="1"/>
    <xf numFmtId="0" fontId="21" fillId="0" borderId="8" xfId="0" applyFont="1" applyBorder="1"/>
    <xf numFmtId="0" fontId="21" fillId="0" borderId="0" xfId="0" applyFont="1"/>
    <xf numFmtId="0" fontId="21" fillId="5" borderId="6" xfId="0" applyFont="1" applyFill="1" applyBorder="1"/>
    <xf numFmtId="0" fontId="18" fillId="3" borderId="18" xfId="0" applyFont="1" applyFill="1" applyBorder="1"/>
    <xf numFmtId="0" fontId="10" fillId="2" borderId="21" xfId="0" applyFont="1" applyFill="1" applyBorder="1" applyAlignment="1">
      <alignment horizontal="left"/>
    </xf>
    <xf numFmtId="0" fontId="15" fillId="2" borderId="22" xfId="0" applyFont="1" applyFill="1" applyBorder="1"/>
    <xf numFmtId="0" fontId="18" fillId="3" borderId="22" xfId="0" applyFont="1" applyFill="1" applyBorder="1"/>
    <xf numFmtId="0" fontId="23" fillId="0" borderId="22" xfId="0" applyFont="1" applyBorder="1"/>
    <xf numFmtId="0" fontId="35" fillId="4" borderId="22" xfId="0" applyFont="1" applyFill="1" applyBorder="1"/>
    <xf numFmtId="0" fontId="35" fillId="0" borderId="22" xfId="0" applyFont="1" applyBorder="1"/>
    <xf numFmtId="0" fontId="21" fillId="4" borderId="22" xfId="0" applyFont="1" applyFill="1" applyBorder="1"/>
    <xf numFmtId="0" fontId="23" fillId="0" borderId="22" xfId="0" applyFont="1" applyBorder="1" applyAlignment="1">
      <alignment horizontal="left"/>
    </xf>
    <xf numFmtId="0" fontId="23" fillId="0" borderId="23" xfId="0" applyFont="1" applyBorder="1"/>
    <xf numFmtId="193" fontId="35" fillId="0" borderId="0" xfId="2" applyNumberFormat="1" applyFont="1" applyBorder="1" applyAlignment="1"/>
    <xf numFmtId="193" fontId="35" fillId="4" borderId="0" xfId="2" applyNumberFormat="1" applyFont="1" applyFill="1" applyBorder="1" applyAlignment="1"/>
    <xf numFmtId="193" fontId="35" fillId="4" borderId="0" xfId="2" applyNumberFormat="1" applyFont="1" applyFill="1" applyBorder="1" applyAlignment="1">
      <alignment horizontal="right"/>
    </xf>
    <xf numFmtId="193" fontId="35" fillId="0" borderId="0" xfId="2" applyNumberFormat="1" applyFont="1" applyBorder="1" applyAlignment="1">
      <alignment horizontal="right"/>
    </xf>
    <xf numFmtId="170" fontId="22" fillId="4" borderId="0" xfId="0" applyNumberFormat="1" applyFont="1" applyFill="1" applyAlignment="1">
      <alignment horizontal="right"/>
    </xf>
    <xf numFmtId="193" fontId="23" fillId="0" borderId="0" xfId="2" applyNumberFormat="1" applyFont="1" applyBorder="1" applyAlignment="1">
      <alignment horizontal="right"/>
    </xf>
    <xf numFmtId="166" fontId="31" fillId="0" borderId="0" xfId="0" applyNumberFormat="1" applyFont="1" applyAlignment="1">
      <alignment horizontal="right"/>
    </xf>
    <xf numFmtId="193" fontId="25" fillId="0" borderId="0" xfId="2" applyNumberFormat="1" applyFont="1" applyBorder="1" applyAlignment="1"/>
    <xf numFmtId="193" fontId="33" fillId="0" borderId="0" xfId="2" applyNumberFormat="1" applyFont="1" applyAlignment="1">
      <alignment horizontal="right"/>
    </xf>
    <xf numFmtId="3" fontId="14" fillId="0" borderId="0" xfId="0" applyNumberFormat="1" applyFont="1" applyAlignment="1">
      <alignment horizontal="right"/>
    </xf>
    <xf numFmtId="172" fontId="22" fillId="4" borderId="0" xfId="0" applyNumberFormat="1" applyFont="1" applyFill="1" applyAlignment="1">
      <alignment horizontal="right"/>
    </xf>
    <xf numFmtId="170" fontId="22" fillId="0" borderId="0" xfId="0" applyNumberFormat="1" applyFont="1" applyAlignment="1">
      <alignment horizontal="right"/>
    </xf>
    <xf numFmtId="170" fontId="14" fillId="0" borderId="0" xfId="0" applyNumberFormat="1" applyFont="1" applyAlignment="1">
      <alignment horizontal="right"/>
    </xf>
    <xf numFmtId="1" fontId="22" fillId="0" borderId="0" xfId="0" applyNumberFormat="1" applyFont="1" applyAlignment="1">
      <alignment horizontal="right"/>
    </xf>
    <xf numFmtId="1" fontId="14" fillId="0" borderId="0" xfId="0" applyNumberFormat="1" applyFont="1" applyAlignment="1">
      <alignment horizontal="right"/>
    </xf>
    <xf numFmtId="1" fontId="21" fillId="0" borderId="0" xfId="0" applyNumberFormat="1" applyFont="1" applyAlignment="1">
      <alignment horizontal="right"/>
    </xf>
    <xf numFmtId="193" fontId="14" fillId="0" borderId="0" xfId="2" applyNumberFormat="1" applyFont="1" applyFill="1" applyAlignment="1">
      <alignment horizontal="left"/>
    </xf>
    <xf numFmtId="193" fontId="22" fillId="4" borderId="0" xfId="2" applyNumberFormat="1" applyFont="1" applyFill="1" applyBorder="1" applyAlignment="1"/>
    <xf numFmtId="193" fontId="14" fillId="0" borderId="0" xfId="2" applyNumberFormat="1" applyFont="1" applyAlignment="1">
      <alignment horizontal="left"/>
    </xf>
    <xf numFmtId="193" fontId="40" fillId="4" borderId="0" xfId="2" applyNumberFormat="1" applyFont="1" applyFill="1" applyBorder="1"/>
    <xf numFmtId="193" fontId="22" fillId="0" borderId="0" xfId="2" applyNumberFormat="1" applyFont="1" applyBorder="1" applyAlignment="1"/>
    <xf numFmtId="193" fontId="40" fillId="0" borderId="0" xfId="2" applyNumberFormat="1" applyFont="1" applyBorder="1"/>
    <xf numFmtId="37" fontId="22" fillId="4" borderId="0" xfId="0" applyNumberFormat="1" applyFont="1" applyFill="1"/>
    <xf numFmtId="37" fontId="14" fillId="0" borderId="0" xfId="0" applyNumberFormat="1" applyFont="1" applyAlignment="1">
      <alignment horizontal="left"/>
    </xf>
    <xf numFmtId="37" fontId="40" fillId="4" borderId="0" xfId="0" applyNumberFormat="1" applyFont="1" applyFill="1"/>
    <xf numFmtId="193" fontId="37" fillId="0" borderId="0" xfId="2" applyNumberFormat="1" applyFont="1" applyBorder="1" applyAlignment="1"/>
    <xf numFmtId="193" fontId="37" fillId="0" borderId="0" xfId="2" applyNumberFormat="1" applyFont="1" applyAlignment="1">
      <alignment horizontal="left"/>
    </xf>
    <xf numFmtId="193" fontId="33" fillId="0" borderId="0" xfId="2" applyNumberFormat="1" applyFont="1" applyBorder="1" applyAlignment="1">
      <alignment horizontal="left"/>
    </xf>
    <xf numFmtId="193" fontId="21" fillId="5" borderId="0" xfId="2" applyNumberFormat="1" applyFont="1" applyFill="1" applyBorder="1" applyAlignment="1"/>
    <xf numFmtId="193" fontId="21" fillId="4" borderId="0" xfId="2" applyNumberFormat="1" applyFont="1" applyFill="1" applyBorder="1" applyAlignment="1"/>
    <xf numFmtId="193" fontId="14" fillId="0" borderId="0" xfId="2" applyNumberFormat="1" applyFont="1" applyBorder="1" applyAlignment="1">
      <alignment horizontal="left"/>
    </xf>
    <xf numFmtId="0" fontId="0" fillId="0" borderId="0" xfId="0"/>
    <xf numFmtId="164" fontId="58" fillId="0" borderId="0" xfId="0" applyNumberFormat="1" applyFont="1" applyAlignment="1">
      <alignment horizontal="left"/>
    </xf>
    <xf numFmtId="170" fontId="58" fillId="0" borderId="0" xfId="0" applyNumberFormat="1" applyFont="1" applyAlignment="1">
      <alignment horizontal="right"/>
    </xf>
    <xf numFmtId="175" fontId="58" fillId="0" borderId="0" xfId="0" applyNumberFormat="1" applyFont="1" applyAlignment="1">
      <alignment horizontal="right" indent="2"/>
    </xf>
    <xf numFmtId="0" fontId="59" fillId="0" borderId="0" xfId="0" applyFont="1" applyAlignment="1">
      <alignment horizontal="left"/>
    </xf>
    <xf numFmtId="167" fontId="59" fillId="0" borderId="0" xfId="0" applyNumberFormat="1" applyFont="1" applyAlignment="1">
      <alignment horizontal="left"/>
    </xf>
    <xf numFmtId="0" fontId="21" fillId="0" borderId="0" xfId="0" applyFont="1" applyAlignment="1">
      <alignment horizontal="left"/>
    </xf>
    <xf numFmtId="193" fontId="35" fillId="4" borderId="24" xfId="2" applyNumberFormat="1" applyFont="1" applyFill="1" applyBorder="1" applyAlignment="1"/>
    <xf numFmtId="193" fontId="35" fillId="4" borderId="24" xfId="2" applyNumberFormat="1" applyFont="1" applyFill="1" applyBorder="1" applyAlignment="1">
      <alignment horizontal="right"/>
    </xf>
    <xf numFmtId="193" fontId="23" fillId="0" borderId="24" xfId="2" applyNumberFormat="1" applyFont="1" applyBorder="1" applyAlignment="1">
      <alignment horizontal="right"/>
    </xf>
    <xf numFmtId="3" fontId="22" fillId="4" borderId="24" xfId="0" applyNumberFormat="1" applyFont="1" applyFill="1" applyBorder="1" applyAlignment="1">
      <alignment horizontal="right"/>
    </xf>
    <xf numFmtId="164" fontId="25" fillId="0" borderId="0" xfId="0" applyNumberFormat="1" applyFont="1" applyAlignment="1">
      <alignment horizontal="left"/>
    </xf>
    <xf numFmtId="168" fontId="21" fillId="0" borderId="0" xfId="0" applyNumberFormat="1" applyFont="1" applyAlignment="1">
      <alignment horizontal="left"/>
    </xf>
    <xf numFmtId="169" fontId="21" fillId="0" borderId="0" xfId="0" applyNumberFormat="1" applyFont="1" applyAlignment="1">
      <alignment horizontal="left"/>
    </xf>
    <xf numFmtId="168" fontId="25" fillId="0" borderId="0" xfId="0" applyNumberFormat="1" applyFont="1" applyAlignment="1">
      <alignment horizontal="left"/>
    </xf>
    <xf numFmtId="0" fontId="60" fillId="0" borderId="26" xfId="0" applyFont="1" applyBorder="1"/>
    <xf numFmtId="0" fontId="57" fillId="0" borderId="27" xfId="0" applyFont="1" applyBorder="1"/>
    <xf numFmtId="0" fontId="21" fillId="4" borderId="27" xfId="0" applyFont="1" applyFill="1" applyBorder="1"/>
    <xf numFmtId="0" fontId="23" fillId="0" borderId="27" xfId="0" applyFont="1" applyBorder="1"/>
    <xf numFmtId="0" fontId="21" fillId="0" borderId="27" xfId="0" applyFont="1" applyBorder="1"/>
    <xf numFmtId="0" fontId="21" fillId="4" borderId="28" xfId="0" applyFont="1" applyFill="1" applyBorder="1"/>
    <xf numFmtId="0" fontId="16" fillId="0" borderId="29" xfId="0" applyFont="1" applyBorder="1" applyAlignment="1">
      <alignment horizontal="left"/>
    </xf>
    <xf numFmtId="0" fontId="16" fillId="0" borderId="30" xfId="0" applyFont="1" applyBorder="1" applyAlignment="1">
      <alignment horizontal="left"/>
    </xf>
    <xf numFmtId="0" fontId="16" fillId="0" borderId="30" xfId="0" applyFont="1" applyBorder="1"/>
    <xf numFmtId="0" fontId="21" fillId="0" borderId="31" xfId="0" applyFont="1" applyBorder="1" applyAlignment="1">
      <alignment horizontal="left"/>
    </xf>
    <xf numFmtId="170" fontId="22" fillId="4" borderId="31" xfId="0" applyNumberFormat="1" applyFont="1" applyFill="1" applyBorder="1" applyAlignment="1">
      <alignment horizontal="right"/>
    </xf>
    <xf numFmtId="193" fontId="25" fillId="0" borderId="31" xfId="2" applyNumberFormat="1" applyFont="1" applyBorder="1" applyAlignment="1"/>
    <xf numFmtId="172" fontId="22" fillId="4" borderId="31" xfId="0" applyNumberFormat="1" applyFont="1" applyFill="1" applyBorder="1" applyAlignment="1">
      <alignment horizontal="right"/>
    </xf>
    <xf numFmtId="3" fontId="22" fillId="4" borderId="32" xfId="0" applyNumberFormat="1" applyFont="1" applyFill="1" applyBorder="1" applyAlignment="1">
      <alignment horizontal="right"/>
    </xf>
    <xf numFmtId="0" fontId="16" fillId="0" borderId="33" xfId="0" applyFont="1" applyBorder="1" applyAlignment="1">
      <alignment horizontal="left"/>
    </xf>
    <xf numFmtId="0" fontId="21" fillId="0" borderId="34" xfId="0" applyFont="1" applyBorder="1" applyAlignment="1">
      <alignment horizontal="left"/>
    </xf>
    <xf numFmtId="170" fontId="22" fillId="4" borderId="34" xfId="0" applyNumberFormat="1" applyFont="1" applyFill="1" applyBorder="1" applyAlignment="1">
      <alignment horizontal="right"/>
    </xf>
    <xf numFmtId="193" fontId="25" fillId="0" borderId="34" xfId="2" applyNumberFormat="1" applyFont="1" applyBorder="1" applyAlignment="1">
      <alignment horizontal="right"/>
    </xf>
    <xf numFmtId="172" fontId="22" fillId="4" borderId="34" xfId="0" applyNumberFormat="1" applyFont="1" applyFill="1" applyBorder="1" applyAlignment="1">
      <alignment horizontal="right"/>
    </xf>
    <xf numFmtId="3" fontId="22" fillId="4" borderId="35" xfId="0" applyNumberFormat="1" applyFont="1" applyFill="1" applyBorder="1" applyAlignment="1">
      <alignment horizontal="right"/>
    </xf>
    <xf numFmtId="193" fontId="25" fillId="0" borderId="34" xfId="2" applyNumberFormat="1" applyFont="1" applyBorder="1" applyAlignment="1"/>
    <xf numFmtId="0" fontId="39" fillId="0" borderId="30" xfId="0" applyFont="1" applyBorder="1" applyAlignment="1">
      <alignment horizontal="left"/>
    </xf>
    <xf numFmtId="193" fontId="25" fillId="0" borderId="31" xfId="2" applyNumberFormat="1" applyFont="1" applyBorder="1" applyAlignment="1">
      <alignment horizontal="right"/>
    </xf>
    <xf numFmtId="0" fontId="39" fillId="0" borderId="33" xfId="0" applyFont="1" applyBorder="1" applyAlignment="1">
      <alignment horizontal="left"/>
    </xf>
    <xf numFmtId="0" fontId="35" fillId="4" borderId="27" xfId="0" applyFont="1" applyFill="1" applyBorder="1"/>
    <xf numFmtId="0" fontId="35" fillId="0" borderId="27" xfId="0" applyFont="1" applyBorder="1"/>
    <xf numFmtId="0" fontId="35" fillId="4" borderId="28" xfId="0" applyFont="1" applyFill="1" applyBorder="1"/>
    <xf numFmtId="0" fontId="23" fillId="0" borderId="27" xfId="0" applyFont="1" applyBorder="1" applyAlignment="1">
      <alignment horizontal="left"/>
    </xf>
    <xf numFmtId="0" fontId="23" fillId="0" borderId="28" xfId="0" applyFont="1" applyBorder="1" applyAlignment="1">
      <alignment horizontal="left"/>
    </xf>
    <xf numFmtId="0" fontId="23" fillId="0" borderId="28" xfId="0" applyFont="1" applyBorder="1"/>
    <xf numFmtId="0" fontId="10" fillId="2" borderId="26" xfId="0" applyFont="1" applyFill="1" applyBorder="1" applyAlignment="1">
      <alignment horizontal="left"/>
    </xf>
    <xf numFmtId="0" fontId="15" fillId="2" borderId="28" xfId="0" applyFont="1" applyFill="1" applyBorder="1"/>
    <xf numFmtId="0" fontId="12" fillId="2" borderId="25" xfId="0" applyFont="1" applyFill="1" applyBorder="1" applyAlignment="1">
      <alignment horizontal="center" vertical="center"/>
    </xf>
    <xf numFmtId="0" fontId="12" fillId="2" borderId="26" xfId="0" applyFont="1" applyFill="1" applyBorder="1" applyAlignment="1">
      <alignment horizontal="center"/>
    </xf>
    <xf numFmtId="0" fontId="12" fillId="2" borderId="28" xfId="0" applyFont="1" applyFill="1" applyBorder="1" applyAlignment="1">
      <alignment horizontal="center" vertical="center"/>
    </xf>
    <xf numFmtId="170" fontId="58" fillId="0" borderId="27" xfId="0" applyNumberFormat="1" applyFont="1" applyBorder="1" applyAlignment="1">
      <alignment horizontal="right"/>
    </xf>
    <xf numFmtId="193" fontId="35" fillId="0" borderId="27" xfId="2" applyNumberFormat="1" applyFont="1" applyBorder="1" applyAlignment="1"/>
    <xf numFmtId="193" fontId="35" fillId="4" borderId="27" xfId="2" applyNumberFormat="1" applyFont="1" applyFill="1" applyBorder="1" applyAlignment="1">
      <alignment horizontal="right" wrapText="1"/>
    </xf>
    <xf numFmtId="193" fontId="35" fillId="0" borderId="27" xfId="2" applyNumberFormat="1" applyFont="1" applyBorder="1" applyAlignment="1">
      <alignment horizontal="right"/>
    </xf>
    <xf numFmtId="193" fontId="35" fillId="4" borderId="28" xfId="2" applyNumberFormat="1" applyFont="1" applyFill="1" applyBorder="1" applyAlignment="1">
      <alignment horizontal="right" wrapText="1"/>
    </xf>
    <xf numFmtId="0" fontId="59" fillId="0" borderId="27" xfId="0" applyFont="1" applyBorder="1" applyAlignment="1">
      <alignment horizontal="left"/>
    </xf>
    <xf numFmtId="170" fontId="22" fillId="4" borderId="27" xfId="0" applyNumberFormat="1" applyFont="1" applyFill="1" applyBorder="1" applyAlignment="1">
      <alignment horizontal="right"/>
    </xf>
    <xf numFmtId="193" fontId="23" fillId="0" borderId="27" xfId="2" applyNumberFormat="1" applyFont="1" applyBorder="1" applyAlignment="1">
      <alignment horizontal="right"/>
    </xf>
    <xf numFmtId="193" fontId="23" fillId="0" borderId="28" xfId="2" applyNumberFormat="1" applyFont="1" applyBorder="1" applyAlignment="1">
      <alignment horizontal="right"/>
    </xf>
    <xf numFmtId="0" fontId="21" fillId="0" borderId="27" xfId="0" applyFont="1" applyBorder="1" applyAlignment="1">
      <alignment horizontal="left"/>
    </xf>
    <xf numFmtId="0" fontId="16" fillId="0" borderId="28" xfId="0" applyFont="1" applyBorder="1" applyAlignment="1">
      <alignment horizontal="left"/>
    </xf>
    <xf numFmtId="170" fontId="58" fillId="0" borderId="31" xfId="1" applyNumberFormat="1" applyFont="1" applyFill="1" applyBorder="1" applyAlignment="1">
      <alignment horizontal="right"/>
    </xf>
    <xf numFmtId="193" fontId="35" fillId="0" borderId="31" xfId="2" applyNumberFormat="1" applyFont="1" applyBorder="1" applyAlignment="1"/>
    <xf numFmtId="193" fontId="35" fillId="4" borderId="31" xfId="2" applyNumberFormat="1" applyFont="1" applyFill="1" applyBorder="1" applyAlignment="1"/>
    <xf numFmtId="193" fontId="35" fillId="4" borderId="32" xfId="2" applyNumberFormat="1" applyFont="1" applyFill="1" applyBorder="1" applyAlignment="1"/>
    <xf numFmtId="0" fontId="59" fillId="0" borderId="31" xfId="0" applyFont="1" applyBorder="1" applyAlignment="1">
      <alignment horizontal="left"/>
    </xf>
    <xf numFmtId="193" fontId="23" fillId="0" borderId="31" xfId="2" applyNumberFormat="1" applyFont="1" applyBorder="1" applyAlignment="1">
      <alignment horizontal="right"/>
    </xf>
    <xf numFmtId="193" fontId="23" fillId="0" borderId="32" xfId="2" applyNumberFormat="1" applyFont="1" applyBorder="1" applyAlignment="1">
      <alignment horizontal="right"/>
    </xf>
    <xf numFmtId="0" fontId="12" fillId="2" borderId="33" xfId="0" applyFont="1" applyFill="1" applyBorder="1" applyAlignment="1">
      <alignment horizontal="center"/>
    </xf>
    <xf numFmtId="0" fontId="12" fillId="2" borderId="35" xfId="0" applyFont="1" applyFill="1" applyBorder="1" applyAlignment="1">
      <alignment horizontal="center" vertical="center"/>
    </xf>
    <xf numFmtId="193" fontId="35" fillId="4" borderId="31" xfId="2" applyNumberFormat="1" applyFont="1" applyFill="1" applyBorder="1" applyAlignment="1">
      <alignment horizontal="right"/>
    </xf>
    <xf numFmtId="193" fontId="35" fillId="0" borderId="31" xfId="2" applyNumberFormat="1" applyFont="1" applyBorder="1" applyAlignment="1">
      <alignment horizontal="right"/>
    </xf>
    <xf numFmtId="193" fontId="35" fillId="4" borderId="32" xfId="2" applyNumberFormat="1" applyFont="1" applyFill="1" applyBorder="1" applyAlignment="1">
      <alignment horizontal="right"/>
    </xf>
    <xf numFmtId="167" fontId="59" fillId="0" borderId="31" xfId="0" applyNumberFormat="1" applyFont="1" applyBorder="1" applyAlignment="1">
      <alignment horizontal="left"/>
    </xf>
    <xf numFmtId="0" fontId="59" fillId="0" borderId="29" xfId="0" applyFont="1" applyBorder="1" applyAlignment="1">
      <alignment horizontal="left"/>
    </xf>
    <xf numFmtId="0" fontId="59" fillId="0" borderId="30" xfId="0" applyFont="1" applyBorder="1" applyAlignment="1">
      <alignment horizontal="left"/>
    </xf>
    <xf numFmtId="0" fontId="59" fillId="0" borderId="26" xfId="0" applyFont="1" applyBorder="1" applyAlignment="1">
      <alignment horizontal="left"/>
    </xf>
    <xf numFmtId="165" fontId="59" fillId="0" borderId="0" xfId="0" applyNumberFormat="1" applyFont="1" applyAlignment="1">
      <alignment horizontal="left"/>
    </xf>
    <xf numFmtId="165" fontId="21" fillId="0" borderId="0" xfId="0" applyNumberFormat="1" applyFont="1" applyAlignment="1">
      <alignment horizontal="left"/>
    </xf>
    <xf numFmtId="0" fontId="59" fillId="0" borderId="33" xfId="0" applyFont="1" applyBorder="1" applyAlignment="1">
      <alignment horizontal="left"/>
    </xf>
    <xf numFmtId="170" fontId="22" fillId="0" borderId="31" xfId="0" applyNumberFormat="1" applyFont="1" applyBorder="1" applyAlignment="1">
      <alignment horizontal="right"/>
    </xf>
    <xf numFmtId="170" fontId="22" fillId="0" borderId="34" xfId="0" applyNumberFormat="1" applyFont="1" applyBorder="1" applyAlignment="1">
      <alignment horizontal="right"/>
    </xf>
    <xf numFmtId="1" fontId="22" fillId="0" borderId="31" xfId="0" applyNumberFormat="1" applyFont="1" applyBorder="1" applyAlignment="1">
      <alignment horizontal="right"/>
    </xf>
    <xf numFmtId="1" fontId="21" fillId="0" borderId="34" xfId="0" applyNumberFormat="1" applyFont="1" applyBorder="1" applyAlignment="1">
      <alignment horizontal="right"/>
    </xf>
    <xf numFmtId="170" fontId="22" fillId="4" borderId="32" xfId="0" applyNumberFormat="1" applyFont="1" applyFill="1" applyBorder="1" applyAlignment="1">
      <alignment horizontal="right"/>
    </xf>
    <xf numFmtId="170" fontId="22" fillId="4" borderId="24" xfId="0" applyNumberFormat="1" applyFont="1" applyFill="1" applyBorder="1" applyAlignment="1">
      <alignment horizontal="right"/>
    </xf>
    <xf numFmtId="170" fontId="22" fillId="4" borderId="35" xfId="0" applyNumberFormat="1" applyFont="1" applyFill="1" applyBorder="1" applyAlignment="1">
      <alignment horizontal="right"/>
    </xf>
    <xf numFmtId="165" fontId="59" fillId="0" borderId="30" xfId="0" applyNumberFormat="1" applyFont="1" applyBorder="1" applyAlignment="1">
      <alignment horizontal="left"/>
    </xf>
    <xf numFmtId="165" fontId="59" fillId="0" borderId="33" xfId="0" applyNumberFormat="1" applyFont="1" applyBorder="1" applyAlignment="1">
      <alignment horizontal="left"/>
    </xf>
    <xf numFmtId="1" fontId="21" fillId="0" borderId="31" xfId="0" applyNumberFormat="1" applyFont="1" applyBorder="1" applyAlignment="1">
      <alignment horizontal="right"/>
    </xf>
    <xf numFmtId="166" fontId="21" fillId="0" borderId="0" xfId="0" applyNumberFormat="1" applyFont="1" applyAlignment="1">
      <alignment horizontal="left"/>
    </xf>
    <xf numFmtId="0" fontId="21" fillId="0" borderId="28" xfId="0" applyFont="1" applyBorder="1"/>
    <xf numFmtId="193" fontId="21" fillId="0" borderId="32" xfId="2" applyNumberFormat="1" applyFont="1" applyBorder="1"/>
    <xf numFmtId="193" fontId="21" fillId="0" borderId="24" xfId="2" applyNumberFormat="1" applyFont="1" applyBorder="1"/>
    <xf numFmtId="193" fontId="21" fillId="0" borderId="35" xfId="2" applyNumberFormat="1" applyFont="1" applyBorder="1"/>
    <xf numFmtId="193" fontId="21" fillId="0" borderId="32" xfId="2" applyNumberFormat="1" applyFont="1" applyFill="1" applyBorder="1" applyAlignment="1"/>
    <xf numFmtId="193" fontId="40" fillId="0" borderId="24" xfId="2" applyNumberFormat="1" applyFont="1" applyBorder="1"/>
    <xf numFmtId="193" fontId="40" fillId="0" borderId="24" xfId="2" applyNumberFormat="1" applyFont="1" applyBorder="1" applyAlignment="1">
      <alignment horizontal="right"/>
    </xf>
    <xf numFmtId="193" fontId="40" fillId="0" borderId="35" xfId="2" applyNumberFormat="1" applyFont="1" applyBorder="1" applyAlignment="1">
      <alignment horizontal="right"/>
    </xf>
    <xf numFmtId="0" fontId="59" fillId="0" borderId="30" xfId="0" applyFont="1" applyBorder="1"/>
    <xf numFmtId="164" fontId="21" fillId="0" borderId="0" xfId="0" applyNumberFormat="1" applyFont="1"/>
    <xf numFmtId="0" fontId="21" fillId="4" borderId="27" xfId="0" applyFont="1" applyFill="1" applyBorder="1" applyAlignment="1">
      <alignment wrapText="1"/>
    </xf>
    <xf numFmtId="0" fontId="21" fillId="0" borderId="27" xfId="0" applyFont="1" applyBorder="1" applyAlignment="1">
      <alignment wrapText="1"/>
    </xf>
    <xf numFmtId="193" fontId="22" fillId="4" borderId="31" xfId="2" applyNumberFormat="1" applyFont="1" applyFill="1" applyBorder="1" applyAlignment="1"/>
    <xf numFmtId="193" fontId="22" fillId="0" borderId="31" xfId="2" applyNumberFormat="1" applyFont="1" applyBorder="1" applyAlignment="1"/>
    <xf numFmtId="164" fontId="21" fillId="0" borderId="31" xfId="0" applyNumberFormat="1" applyFont="1" applyBorder="1" applyAlignment="1">
      <alignment horizontal="left"/>
    </xf>
    <xf numFmtId="193" fontId="22" fillId="4" borderId="32" xfId="2" applyNumberFormat="1" applyFont="1" applyFill="1" applyBorder="1" applyAlignment="1"/>
    <xf numFmtId="193" fontId="22" fillId="4" borderId="24" xfId="2" applyNumberFormat="1" applyFont="1" applyFill="1" applyBorder="1" applyAlignment="1"/>
    <xf numFmtId="193" fontId="22" fillId="4" borderId="34" xfId="2" applyNumberFormat="1" applyFont="1" applyFill="1" applyBorder="1" applyAlignment="1"/>
    <xf numFmtId="193" fontId="22" fillId="0" borderId="34" xfId="2" applyNumberFormat="1" applyFont="1" applyBorder="1" applyAlignment="1"/>
    <xf numFmtId="164" fontId="21" fillId="0" borderId="34" xfId="0" applyNumberFormat="1" applyFont="1" applyBorder="1" applyAlignment="1">
      <alignment horizontal="left"/>
    </xf>
    <xf numFmtId="193" fontId="22" fillId="4" borderId="35" xfId="2" applyNumberFormat="1" applyFont="1" applyFill="1" applyBorder="1" applyAlignment="1"/>
    <xf numFmtId="193" fontId="40" fillId="4" borderId="24" xfId="2" applyNumberFormat="1" applyFont="1" applyFill="1" applyBorder="1"/>
    <xf numFmtId="193" fontId="40" fillId="4" borderId="34" xfId="2" applyNumberFormat="1" applyFont="1" applyFill="1" applyBorder="1"/>
    <xf numFmtId="193" fontId="40" fillId="0" borderId="34" xfId="2" applyNumberFormat="1" applyFont="1" applyBorder="1"/>
    <xf numFmtId="193" fontId="40" fillId="4" borderId="35" xfId="2" applyNumberFormat="1" applyFont="1" applyFill="1" applyBorder="1"/>
    <xf numFmtId="193" fontId="22" fillId="0" borderId="32" xfId="2" applyNumberFormat="1" applyFont="1" applyFill="1" applyBorder="1" applyAlignment="1"/>
    <xf numFmtId="193" fontId="22" fillId="0" borderId="24" xfId="2" applyNumberFormat="1" applyFont="1" applyFill="1" applyBorder="1" applyAlignment="1"/>
    <xf numFmtId="193" fontId="22" fillId="0" borderId="35" xfId="2" applyNumberFormat="1" applyFont="1" applyFill="1" applyBorder="1" applyAlignment="1"/>
    <xf numFmtId="193" fontId="40" fillId="0" borderId="35" xfId="2" applyNumberFormat="1" applyFont="1" applyBorder="1"/>
    <xf numFmtId="193" fontId="25" fillId="4" borderId="24" xfId="2" applyNumberFormat="1" applyFont="1" applyFill="1" applyBorder="1" applyAlignment="1"/>
    <xf numFmtId="0" fontId="37" fillId="0" borderId="27" xfId="0" applyFont="1" applyBorder="1"/>
    <xf numFmtId="0" fontId="21" fillId="5" borderId="27" xfId="0" applyFont="1" applyFill="1" applyBorder="1"/>
    <xf numFmtId="165" fontId="59" fillId="0" borderId="29" xfId="0" applyNumberFormat="1" applyFont="1" applyBorder="1" applyAlignment="1">
      <alignment horizontal="left"/>
    </xf>
    <xf numFmtId="165" fontId="59" fillId="0" borderId="30" xfId="0" applyNumberFormat="1" applyFont="1" applyBorder="1"/>
    <xf numFmtId="37" fontId="22" fillId="4" borderId="31" xfId="0" applyNumberFormat="1" applyFont="1" applyFill="1" applyBorder="1"/>
    <xf numFmtId="37" fontId="22" fillId="4" borderId="34" xfId="0" applyNumberFormat="1" applyFont="1" applyFill="1" applyBorder="1"/>
    <xf numFmtId="193" fontId="37" fillId="0" borderId="31" xfId="2" applyNumberFormat="1" applyFont="1" applyBorder="1" applyAlignment="1"/>
    <xf numFmtId="193" fontId="37" fillId="0" borderId="34" xfId="2" applyNumberFormat="1" applyFont="1" applyBorder="1" applyAlignment="1"/>
    <xf numFmtId="193" fontId="25" fillId="4" borderId="32" xfId="2" applyNumberFormat="1" applyFont="1" applyFill="1" applyBorder="1" applyAlignment="1"/>
    <xf numFmtId="193" fontId="25" fillId="4" borderId="35" xfId="2" applyNumberFormat="1" applyFont="1" applyFill="1" applyBorder="1" applyAlignment="1"/>
    <xf numFmtId="166" fontId="25" fillId="0" borderId="31" xfId="0" applyNumberFormat="1" applyFont="1" applyBorder="1"/>
    <xf numFmtId="166" fontId="25" fillId="0" borderId="34" xfId="0" applyNumberFormat="1" applyFont="1" applyBorder="1"/>
    <xf numFmtId="166" fontId="25" fillId="4" borderId="31" xfId="0" applyNumberFormat="1" applyFont="1" applyFill="1" applyBorder="1"/>
    <xf numFmtId="166" fontId="25" fillId="4" borderId="34" xfId="0" applyNumberFormat="1" applyFont="1" applyFill="1" applyBorder="1"/>
    <xf numFmtId="166" fontId="25" fillId="4" borderId="32" xfId="0" applyNumberFormat="1" applyFont="1" applyFill="1" applyBorder="1"/>
    <xf numFmtId="166" fontId="25" fillId="4" borderId="24" xfId="0" applyNumberFormat="1" applyFont="1" applyFill="1" applyBorder="1"/>
    <xf numFmtId="166" fontId="25" fillId="4" borderId="35" xfId="0" applyNumberFormat="1" applyFont="1" applyFill="1" applyBorder="1"/>
    <xf numFmtId="37" fontId="22" fillId="5" borderId="34" xfId="0" applyNumberFormat="1" applyFont="1" applyFill="1" applyBorder="1"/>
    <xf numFmtId="37" fontId="22" fillId="4" borderId="35" xfId="0" applyNumberFormat="1" applyFont="1" applyFill="1" applyBorder="1"/>
    <xf numFmtId="37" fontId="40" fillId="4" borderId="34" xfId="0" applyNumberFormat="1" applyFont="1" applyFill="1" applyBorder="1"/>
    <xf numFmtId="0" fontId="61" fillId="0" borderId="0" xfId="0" applyFont="1" applyAlignment="1">
      <alignment wrapText="1"/>
    </xf>
    <xf numFmtId="0" fontId="40" fillId="0" borderId="0" xfId="0" applyFont="1" applyAlignment="1">
      <alignment horizontal="left"/>
    </xf>
    <xf numFmtId="193" fontId="21" fillId="5" borderId="31" xfId="2" applyNumberFormat="1" applyFont="1" applyFill="1" applyBorder="1" applyAlignment="1"/>
    <xf numFmtId="193" fontId="21" fillId="5" borderId="34" xfId="2" applyNumberFormat="1" applyFont="1" applyFill="1" applyBorder="1" applyAlignment="1"/>
    <xf numFmtId="193" fontId="21" fillId="4" borderId="31" xfId="2" applyNumberFormat="1" applyFont="1" applyFill="1" applyBorder="1" applyAlignment="1"/>
    <xf numFmtId="193" fontId="21" fillId="4" borderId="34" xfId="2" applyNumberFormat="1" applyFont="1" applyFill="1" applyBorder="1" applyAlignment="1"/>
    <xf numFmtId="0" fontId="61" fillId="0" borderId="31" xfId="0" applyFont="1" applyBorder="1" applyAlignment="1">
      <alignment wrapText="1"/>
    </xf>
    <xf numFmtId="0" fontId="0" fillId="6" borderId="31" xfId="0" applyFill="1" applyBorder="1" applyAlignment="1">
      <alignment wrapText="1"/>
    </xf>
    <xf numFmtId="0" fontId="0" fillId="5" borderId="34" xfId="0" applyFill="1" applyBorder="1" applyAlignment="1">
      <alignment wrapText="1"/>
    </xf>
    <xf numFmtId="0" fontId="0" fillId="6" borderId="34" xfId="0" applyFill="1" applyBorder="1" applyAlignment="1">
      <alignment wrapText="1"/>
    </xf>
    <xf numFmtId="0" fontId="0" fillId="6" borderId="32" xfId="0" applyFill="1" applyBorder="1" applyAlignment="1">
      <alignment wrapText="1"/>
    </xf>
    <xf numFmtId="0" fontId="0" fillId="6" borderId="24" xfId="0" applyFill="1" applyBorder="1" applyAlignment="1">
      <alignment wrapText="1"/>
    </xf>
    <xf numFmtId="0" fontId="0" fillId="5" borderId="35" xfId="0" applyFill="1" applyBorder="1" applyAlignment="1">
      <alignment wrapText="1"/>
    </xf>
    <xf numFmtId="0" fontId="61" fillId="0" borderId="34" xfId="0" applyFont="1" applyBorder="1" applyAlignment="1">
      <alignment wrapText="1"/>
    </xf>
    <xf numFmtId="0" fontId="0" fillId="6" borderId="35" xfId="0" applyFill="1" applyBorder="1" applyAlignment="1">
      <alignment wrapText="1"/>
    </xf>
    <xf numFmtId="0" fontId="21" fillId="0" borderId="29" xfId="0" applyFont="1" applyBorder="1" applyAlignment="1">
      <alignment horizontal="left"/>
    </xf>
    <xf numFmtId="0" fontId="21" fillId="0" borderId="30" xfId="0" applyFont="1" applyBorder="1" applyAlignment="1">
      <alignment horizontal="left"/>
    </xf>
    <xf numFmtId="0" fontId="21" fillId="0" borderId="30" xfId="0" applyFont="1" applyBorder="1"/>
    <xf numFmtId="0" fontId="21" fillId="0" borderId="33" xfId="0" applyFont="1" applyBorder="1" applyAlignment="1">
      <alignment horizontal="left"/>
    </xf>
    <xf numFmtId="193" fontId="25" fillId="0" borderId="32" xfId="2" applyNumberFormat="1" applyFont="1" applyBorder="1" applyAlignment="1"/>
    <xf numFmtId="193" fontId="25" fillId="0" borderId="24" xfId="2" applyNumberFormat="1" applyFont="1" applyBorder="1" applyAlignment="1"/>
    <xf numFmtId="193" fontId="25" fillId="0" borderId="35" xfId="2" applyNumberFormat="1" applyFont="1" applyBorder="1" applyAlignment="1"/>
    <xf numFmtId="193" fontId="25" fillId="0" borderId="35" xfId="2" applyNumberFormat="1" applyFont="1" applyBorder="1" applyAlignment="1">
      <alignment horizontal="right"/>
    </xf>
    <xf numFmtId="193" fontId="25" fillId="0" borderId="32" xfId="2" applyNumberFormat="1" applyFont="1" applyBorder="1" applyAlignment="1">
      <alignment horizontal="right"/>
    </xf>
    <xf numFmtId="0" fontId="40" fillId="0" borderId="34" xfId="0" applyFont="1" applyBorder="1" applyAlignment="1">
      <alignment horizontal="left"/>
    </xf>
    <xf numFmtId="193" fontId="21" fillId="4" borderId="32" xfId="2" applyNumberFormat="1" applyFont="1" applyFill="1" applyBorder="1" applyAlignment="1"/>
    <xf numFmtId="193" fontId="21" fillId="4" borderId="24" xfId="2" applyNumberFormat="1" applyFont="1" applyFill="1" applyBorder="1" applyAlignment="1"/>
    <xf numFmtId="193" fontId="21" fillId="4" borderId="35" xfId="2" applyNumberFormat="1" applyFont="1" applyFill="1" applyBorder="1" applyAlignment="1"/>
    <xf numFmtId="0" fontId="62" fillId="0" borderId="0" xfId="0" applyFont="1" applyAlignment="1">
      <alignment horizontal="left"/>
    </xf>
    <xf numFmtId="0" fontId="59" fillId="0" borderId="34" xfId="0" applyFont="1" applyBorder="1" applyAlignment="1">
      <alignment horizontal="left"/>
    </xf>
    <xf numFmtId="0" fontId="63" fillId="0" borderId="27" xfId="0" applyFont="1" applyBorder="1"/>
    <xf numFmtId="193" fontId="21" fillId="0" borderId="0" xfId="2" applyNumberFormat="1" applyFont="1" applyFill="1" applyBorder="1" applyAlignment="1"/>
    <xf numFmtId="170" fontId="40" fillId="0" borderId="0" xfId="1" applyNumberFormat="1" applyFont="1" applyFill="1" applyBorder="1" applyAlignment="1">
      <alignment horizontal="right"/>
    </xf>
    <xf numFmtId="0" fontId="73" fillId="0" borderId="0" xfId="0" applyFont="1" applyAlignment="1">
      <alignment horizontal="left"/>
    </xf>
    <xf numFmtId="193" fontId="73" fillId="0" borderId="0" xfId="2" applyNumberFormat="1" applyFont="1" applyFill="1" applyBorder="1" applyAlignment="1">
      <alignment horizontal="right"/>
    </xf>
    <xf numFmtId="0" fontId="0" fillId="0" borderId="0" xfId="0" applyAlignment="1">
      <alignment vertical="center" wrapText="1"/>
    </xf>
    <xf numFmtId="193" fontId="25" fillId="6" borderId="0" xfId="2" applyNumberFormat="1" applyFont="1" applyFill="1" applyBorder="1" applyAlignment="1">
      <alignment horizontal="right"/>
    </xf>
    <xf numFmtId="0" fontId="59" fillId="0" borderId="17" xfId="0" applyFont="1" applyBorder="1" applyAlignment="1">
      <alignment horizontal="left"/>
    </xf>
    <xf numFmtId="195" fontId="23" fillId="0" borderId="0" xfId="2" applyNumberFormat="1" applyFont="1" applyBorder="1" applyAlignment="1">
      <alignment horizontal="right"/>
    </xf>
    <xf numFmtId="170" fontId="21" fillId="4" borderId="5" xfId="0" applyNumberFormat="1" applyFont="1" applyFill="1" applyBorder="1" applyAlignment="1">
      <alignment horizontal="right"/>
    </xf>
    <xf numFmtId="171" fontId="21" fillId="4" borderId="41" xfId="0" applyNumberFormat="1" applyFont="1" applyFill="1" applyBorder="1" applyAlignment="1">
      <alignment horizontal="right"/>
    </xf>
    <xf numFmtId="193" fontId="40" fillId="0" borderId="11" xfId="2" applyNumberFormat="1" applyFont="1" applyBorder="1" applyAlignment="1">
      <alignment horizontal="right"/>
    </xf>
    <xf numFmtId="0" fontId="59" fillId="0" borderId="39" xfId="0" applyFont="1" applyBorder="1" applyAlignment="1">
      <alignment horizontal="left"/>
    </xf>
    <xf numFmtId="0" fontId="59" fillId="0" borderId="40" xfId="0" applyFont="1" applyBorder="1" applyAlignment="1">
      <alignment horizontal="left"/>
    </xf>
    <xf numFmtId="0" fontId="21" fillId="0" borderId="41" xfId="0" applyFont="1" applyBorder="1" applyAlignment="1">
      <alignment horizontal="left"/>
    </xf>
    <xf numFmtId="0" fontId="21" fillId="0" borderId="5" xfId="0" applyFont="1" applyBorder="1" applyAlignment="1">
      <alignment horizontal="left"/>
    </xf>
    <xf numFmtId="193" fontId="22" fillId="4" borderId="41" xfId="2" applyNumberFormat="1" applyFont="1" applyFill="1" applyBorder="1" applyAlignment="1"/>
    <xf numFmtId="193" fontId="40" fillId="4" borderId="5" xfId="2" applyNumberFormat="1" applyFont="1" applyFill="1" applyBorder="1"/>
    <xf numFmtId="193" fontId="22" fillId="0" borderId="41" xfId="2" applyNumberFormat="1" applyFont="1" applyBorder="1" applyAlignment="1"/>
    <xf numFmtId="193" fontId="40" fillId="0" borderId="5" xfId="2" applyNumberFormat="1" applyFont="1" applyBorder="1"/>
    <xf numFmtId="193" fontId="22" fillId="0" borderId="41" xfId="2" applyNumberFormat="1" applyFont="1" applyFill="1" applyBorder="1" applyAlignment="1"/>
    <xf numFmtId="165" fontId="59" fillId="0" borderId="39" xfId="0" applyNumberFormat="1" applyFont="1" applyBorder="1" applyAlignment="1">
      <alignment horizontal="left"/>
    </xf>
    <xf numFmtId="165" fontId="59" fillId="0" borderId="17" xfId="0" applyNumberFormat="1" applyFont="1" applyBorder="1" applyAlignment="1">
      <alignment horizontal="left"/>
    </xf>
    <xf numFmtId="165" fontId="59" fillId="0" borderId="40" xfId="0" applyNumberFormat="1" applyFont="1" applyBorder="1" applyAlignment="1">
      <alignment horizontal="left"/>
    </xf>
    <xf numFmtId="37" fontId="22" fillId="4" borderId="41" xfId="0" applyNumberFormat="1" applyFont="1" applyFill="1" applyBorder="1"/>
    <xf numFmtId="37" fontId="40" fillId="4" borderId="5" xfId="0" applyNumberFormat="1" applyFont="1" applyFill="1" applyBorder="1"/>
    <xf numFmtId="193" fontId="25" fillId="4" borderId="42" xfId="2" applyNumberFormat="1" applyFont="1" applyFill="1" applyBorder="1" applyAlignment="1"/>
    <xf numFmtId="193" fontId="25" fillId="4" borderId="11" xfId="2" applyNumberFormat="1" applyFont="1" applyFill="1" applyBorder="1" applyAlignment="1"/>
    <xf numFmtId="193" fontId="25" fillId="4" borderId="43" xfId="2" applyNumberFormat="1" applyFont="1" applyFill="1" applyBorder="1" applyAlignment="1"/>
    <xf numFmtId="171" fontId="21" fillId="0" borderId="41" xfId="0" applyNumberFormat="1" applyFont="1" applyBorder="1" applyAlignment="1">
      <alignment horizontal="right"/>
    </xf>
    <xf numFmtId="170" fontId="22" fillId="4" borderId="41" xfId="0" applyNumberFormat="1" applyFont="1" applyFill="1" applyBorder="1" applyAlignment="1">
      <alignment horizontal="right"/>
    </xf>
    <xf numFmtId="170" fontId="22" fillId="0" borderId="41" xfId="0" applyNumberFormat="1" applyFont="1" applyBorder="1" applyAlignment="1">
      <alignment horizontal="right"/>
    </xf>
    <xf numFmtId="1" fontId="21" fillId="6" borderId="41" xfId="0" applyNumberFormat="1" applyFont="1" applyFill="1" applyBorder="1" applyAlignment="1">
      <alignment horizontal="right"/>
    </xf>
    <xf numFmtId="170" fontId="22" fillId="0" borderId="42" xfId="0" applyNumberFormat="1" applyFont="1" applyBorder="1" applyAlignment="1">
      <alignment horizontal="right"/>
    </xf>
    <xf numFmtId="170" fontId="22" fillId="0" borderId="11" xfId="0" applyNumberFormat="1" applyFont="1" applyBorder="1" applyAlignment="1">
      <alignment horizontal="right"/>
    </xf>
    <xf numFmtId="0" fontId="21" fillId="0" borderId="39" xfId="0" applyFont="1" applyBorder="1" applyAlignment="1">
      <alignment horizontal="left"/>
    </xf>
    <xf numFmtId="0" fontId="21" fillId="0" borderId="17" xfId="0" applyFont="1" applyBorder="1" applyAlignment="1">
      <alignment horizontal="left"/>
    </xf>
    <xf numFmtId="0" fontId="21" fillId="0" borderId="40" xfId="0" applyFont="1" applyBorder="1" applyAlignment="1">
      <alignment horizontal="left"/>
    </xf>
    <xf numFmtId="193" fontId="23" fillId="0" borderId="41" xfId="2" applyNumberFormat="1" applyFont="1" applyBorder="1" applyAlignment="1">
      <alignment horizontal="right"/>
    </xf>
    <xf numFmtId="193" fontId="23" fillId="0" borderId="5" xfId="2" applyNumberFormat="1" applyFont="1" applyBorder="1" applyAlignment="1"/>
    <xf numFmtId="172" fontId="22" fillId="4" borderId="41" xfId="0" applyNumberFormat="1" applyFont="1" applyFill="1" applyBorder="1" applyAlignment="1">
      <alignment horizontal="right"/>
    </xf>
    <xf numFmtId="193" fontId="25" fillId="6" borderId="41" xfId="2" applyNumberFormat="1" applyFont="1" applyFill="1" applyBorder="1" applyAlignment="1">
      <alignment horizontal="right"/>
    </xf>
    <xf numFmtId="193" fontId="25" fillId="6" borderId="5" xfId="2" applyNumberFormat="1" applyFont="1" applyFill="1" applyBorder="1" applyAlignment="1"/>
    <xf numFmtId="3" fontId="22" fillId="0" borderId="42" xfId="0" applyNumberFormat="1" applyFont="1" applyBorder="1" applyAlignment="1">
      <alignment horizontal="right"/>
    </xf>
    <xf numFmtId="3" fontId="22" fillId="0" borderId="11" xfId="0" applyNumberFormat="1" applyFont="1" applyBorder="1" applyAlignment="1">
      <alignment horizontal="right"/>
    </xf>
    <xf numFmtId="0" fontId="16" fillId="0" borderId="39" xfId="0" applyFont="1" applyBorder="1" applyAlignment="1">
      <alignment horizontal="left"/>
    </xf>
    <xf numFmtId="0" fontId="16" fillId="0" borderId="17" xfId="0" applyFont="1" applyBorder="1" applyAlignment="1">
      <alignment horizontal="left"/>
    </xf>
    <xf numFmtId="0" fontId="39" fillId="0" borderId="40" xfId="0" applyFont="1" applyBorder="1" applyAlignment="1">
      <alignment horizontal="left"/>
    </xf>
    <xf numFmtId="172" fontId="21" fillId="4" borderId="5" xfId="0" applyNumberFormat="1" applyFont="1" applyFill="1" applyBorder="1" applyAlignment="1">
      <alignment horizontal="right"/>
    </xf>
    <xf numFmtId="193" fontId="21" fillId="4" borderId="41" xfId="2" applyNumberFormat="1" applyFont="1" applyFill="1" applyBorder="1" applyAlignment="1"/>
    <xf numFmtId="193" fontId="21" fillId="4" borderId="5" xfId="2" applyNumberFormat="1" applyFont="1" applyFill="1" applyBorder="1" applyAlignment="1"/>
    <xf numFmtId="193" fontId="21" fillId="0" borderId="41" xfId="2" applyNumberFormat="1" applyFont="1" applyFill="1" applyBorder="1" applyAlignment="1"/>
    <xf numFmtId="193" fontId="21" fillId="0" borderId="5" xfId="2" applyNumberFormat="1" applyFont="1" applyFill="1" applyBorder="1" applyAlignment="1"/>
    <xf numFmtId="0" fontId="61" fillId="0" borderId="39" xfId="0" applyFont="1" applyBorder="1" applyAlignment="1">
      <alignment wrapText="1"/>
    </xf>
    <xf numFmtId="0" fontId="61" fillId="0" borderId="17" xfId="0" applyFont="1" applyBorder="1" applyAlignment="1">
      <alignment wrapText="1"/>
    </xf>
    <xf numFmtId="0" fontId="61" fillId="0" borderId="40" xfId="0" applyFont="1" applyBorder="1" applyAlignment="1">
      <alignment wrapText="1"/>
    </xf>
    <xf numFmtId="0" fontId="64" fillId="10" borderId="41" xfId="0" applyFont="1" applyFill="1" applyBorder="1" applyAlignment="1">
      <alignment wrapText="1"/>
    </xf>
    <xf numFmtId="0" fontId="64" fillId="10" borderId="5" xfId="0" applyFont="1" applyFill="1" applyBorder="1" applyAlignment="1">
      <alignment wrapText="1"/>
    </xf>
    <xf numFmtId="0" fontId="40" fillId="0" borderId="40" xfId="0" applyFont="1" applyBorder="1" applyAlignment="1">
      <alignment horizontal="left"/>
    </xf>
    <xf numFmtId="193" fontId="23" fillId="0" borderId="42" xfId="2" applyNumberFormat="1" applyFont="1" applyBorder="1" applyAlignment="1">
      <alignment horizontal="right"/>
    </xf>
    <xf numFmtId="193" fontId="23" fillId="0" borderId="11" xfId="2" applyNumberFormat="1" applyFont="1" applyBorder="1" applyAlignment="1">
      <alignment horizontal="right"/>
    </xf>
    <xf numFmtId="193" fontId="23" fillId="0" borderId="43" xfId="2" applyNumberFormat="1" applyFont="1" applyBorder="1" applyAlignment="1"/>
    <xf numFmtId="170" fontId="40" fillId="0" borderId="41" xfId="1" applyNumberFormat="1" applyFont="1" applyFill="1" applyBorder="1" applyAlignment="1">
      <alignment horizontal="right"/>
    </xf>
    <xf numFmtId="170" fontId="40" fillId="0" borderId="5" xfId="0" applyNumberFormat="1" applyFont="1" applyBorder="1" applyAlignment="1">
      <alignment horizontal="right"/>
    </xf>
    <xf numFmtId="167" fontId="59" fillId="0" borderId="39" xfId="0" applyNumberFormat="1" applyFont="1" applyBorder="1" applyAlignment="1">
      <alignment horizontal="left"/>
    </xf>
    <xf numFmtId="167" fontId="59" fillId="0" borderId="17" xfId="0" applyNumberFormat="1" applyFont="1" applyBorder="1" applyAlignment="1">
      <alignment horizontal="left"/>
    </xf>
    <xf numFmtId="0" fontId="59" fillId="0" borderId="44" xfId="0" applyFont="1" applyBorder="1" applyAlignment="1">
      <alignment horizontal="left"/>
    </xf>
    <xf numFmtId="170" fontId="21" fillId="4" borderId="45" xfId="0" applyNumberFormat="1" applyFont="1" applyFill="1" applyBorder="1" applyAlignment="1">
      <alignment horizontal="right"/>
    </xf>
    <xf numFmtId="193" fontId="23" fillId="0" borderId="45" xfId="2" applyNumberFormat="1" applyFont="1" applyBorder="1" applyAlignment="1">
      <alignment horizontal="right"/>
    </xf>
    <xf numFmtId="0" fontId="16" fillId="0" borderId="44" xfId="0" applyFont="1" applyBorder="1" applyAlignment="1">
      <alignment horizontal="left"/>
    </xf>
    <xf numFmtId="0" fontId="21" fillId="0" borderId="45" xfId="0" applyFont="1" applyBorder="1" applyAlignment="1">
      <alignment horizontal="left"/>
    </xf>
    <xf numFmtId="172" fontId="21" fillId="4" borderId="45" xfId="0" applyNumberFormat="1" applyFont="1" applyFill="1" applyBorder="1" applyAlignment="1">
      <alignment horizontal="right"/>
    </xf>
    <xf numFmtId="195" fontId="23" fillId="0" borderId="45" xfId="2" applyNumberFormat="1" applyFont="1" applyBorder="1" applyAlignment="1">
      <alignment horizontal="right"/>
    </xf>
    <xf numFmtId="193" fontId="25" fillId="6" borderId="45" xfId="2" applyNumberFormat="1" applyFont="1" applyFill="1" applyBorder="1" applyAlignment="1">
      <alignment horizontal="right"/>
    </xf>
    <xf numFmtId="0" fontId="57" fillId="0" borderId="44" xfId="4" applyFont="1" applyBorder="1"/>
    <xf numFmtId="0" fontId="5" fillId="0" borderId="0" xfId="4" applyAlignment="1">
      <alignment wrapText="1"/>
    </xf>
    <xf numFmtId="0" fontId="73" fillId="0" borderId="0" xfId="4" applyFont="1" applyAlignment="1">
      <alignment horizontal="left"/>
    </xf>
    <xf numFmtId="166" fontId="25" fillId="10" borderId="41" xfId="4" applyNumberFormat="1" applyFont="1" applyFill="1" applyBorder="1"/>
    <xf numFmtId="41" fontId="21" fillId="11" borderId="45" xfId="5" applyNumberFormat="1" applyFont="1" applyFill="1" applyBorder="1" applyAlignment="1"/>
    <xf numFmtId="166" fontId="25" fillId="10" borderId="42" xfId="4" applyNumberFormat="1" applyFont="1" applyFill="1" applyBorder="1"/>
    <xf numFmtId="166" fontId="25" fillId="10" borderId="11" xfId="4" applyNumberFormat="1" applyFont="1" applyFill="1" applyBorder="1"/>
    <xf numFmtId="167" fontId="59" fillId="0" borderId="40" xfId="0" applyNumberFormat="1" applyFont="1" applyBorder="1" applyAlignment="1">
      <alignment horizontal="left"/>
    </xf>
    <xf numFmtId="193" fontId="21" fillId="0" borderId="11" xfId="2" applyNumberFormat="1" applyFont="1" applyFill="1" applyBorder="1" applyAlignment="1"/>
    <xf numFmtId="0" fontId="64" fillId="10" borderId="42" xfId="0" applyFont="1" applyFill="1" applyBorder="1" applyAlignment="1">
      <alignment wrapText="1"/>
    </xf>
    <xf numFmtId="0" fontId="64" fillId="10" borderId="11" xfId="0" applyFont="1" applyFill="1" applyBorder="1" applyAlignment="1">
      <alignment wrapText="1"/>
    </xf>
    <xf numFmtId="0" fontId="64" fillId="10" borderId="43" xfId="0" applyFont="1" applyFill="1" applyBorder="1" applyAlignment="1">
      <alignment wrapText="1"/>
    </xf>
    <xf numFmtId="0" fontId="66" fillId="0" borderId="0" xfId="0" applyFont="1" applyAlignment="1">
      <alignment horizontal="left"/>
    </xf>
    <xf numFmtId="0" fontId="74" fillId="0" borderId="0" xfId="0" applyFont="1" applyAlignment="1">
      <alignment horizontal="right" wrapText="1"/>
    </xf>
    <xf numFmtId="0" fontId="8" fillId="0" borderId="0" xfId="0" applyFont="1"/>
    <xf numFmtId="0" fontId="68" fillId="0" borderId="0" xfId="0" applyFont="1" applyAlignment="1">
      <alignment horizontal="left"/>
    </xf>
    <xf numFmtId="196" fontId="73" fillId="0" borderId="0" xfId="0" applyNumberFormat="1" applyFont="1" applyAlignment="1">
      <alignment horizontal="left"/>
    </xf>
    <xf numFmtId="0" fontId="67" fillId="0" borderId="0" xfId="0" applyFont="1" applyAlignment="1">
      <alignment wrapText="1"/>
    </xf>
    <xf numFmtId="170" fontId="0" fillId="0" borderId="0" xfId="0" applyNumberFormat="1" applyAlignment="1">
      <alignment wrapText="1"/>
    </xf>
    <xf numFmtId="193" fontId="0" fillId="0" borderId="0" xfId="0" applyNumberFormat="1" applyAlignment="1">
      <alignment wrapText="1"/>
    </xf>
    <xf numFmtId="0" fontId="60" fillId="0" borderId="44" xfId="0" applyFont="1" applyBorder="1" applyAlignment="1">
      <alignment horizontal="left" vertical="center"/>
    </xf>
    <xf numFmtId="0" fontId="57" fillId="0" borderId="45" xfId="0" applyFont="1" applyBorder="1"/>
    <xf numFmtId="0" fontId="23" fillId="6" borderId="45" xfId="0" applyFont="1" applyFill="1" applyBorder="1" applyAlignment="1">
      <alignment horizontal="left" indent="1"/>
    </xf>
    <xf numFmtId="0" fontId="10" fillId="2" borderId="44" xfId="0" applyFont="1" applyFill="1" applyBorder="1" applyAlignment="1">
      <alignment horizontal="left"/>
    </xf>
    <xf numFmtId="0" fontId="15" fillId="2" borderId="46" xfId="0" applyFont="1" applyFill="1" applyBorder="1"/>
    <xf numFmtId="0" fontId="12" fillId="2" borderId="47" xfId="0" applyFont="1" applyFill="1" applyBorder="1" applyAlignment="1">
      <alignment horizontal="center" vertical="center"/>
    </xf>
    <xf numFmtId="0" fontId="57" fillId="0" borderId="44" xfId="0" applyFont="1" applyBorder="1"/>
    <xf numFmtId="0" fontId="21" fillId="4" borderId="45" xfId="0" applyFont="1" applyFill="1" applyBorder="1" applyAlignment="1">
      <alignment horizontal="left" indent="1"/>
    </xf>
    <xf numFmtId="0" fontId="23" fillId="0" borderId="45" xfId="0" applyFont="1" applyBorder="1" applyAlignment="1">
      <alignment horizontal="left" indent="2"/>
    </xf>
    <xf numFmtId="0" fontId="23" fillId="0" borderId="46" xfId="0" applyFont="1" applyBorder="1" applyAlignment="1">
      <alignment horizontal="left" indent="2"/>
    </xf>
    <xf numFmtId="0" fontId="21" fillId="0" borderId="44" xfId="0" applyFont="1" applyBorder="1" applyAlignment="1">
      <alignment horizontal="left"/>
    </xf>
    <xf numFmtId="193" fontId="23" fillId="0" borderId="46" xfId="2" applyNumberFormat="1" applyFont="1" applyBorder="1" applyAlignment="1">
      <alignment horizontal="right"/>
    </xf>
    <xf numFmtId="0" fontId="21" fillId="11" borderId="45" xfId="0" applyFont="1" applyFill="1" applyBorder="1" applyAlignment="1">
      <alignment horizontal="left" indent="1"/>
    </xf>
    <xf numFmtId="0" fontId="63" fillId="0" borderId="44" xfId="0" applyFont="1" applyBorder="1"/>
    <xf numFmtId="0" fontId="21" fillId="0" borderId="45" xfId="0" applyFont="1" applyBorder="1" applyAlignment="1">
      <alignment horizontal="left" indent="1"/>
    </xf>
    <xf numFmtId="0" fontId="21" fillId="0" borderId="46" xfId="0" applyFont="1" applyBorder="1" applyAlignment="1">
      <alignment horizontal="left" indent="1"/>
    </xf>
    <xf numFmtId="0" fontId="21" fillId="6" borderId="45" xfId="0" applyFont="1" applyFill="1" applyBorder="1" applyAlignment="1">
      <alignment horizontal="left" indent="1"/>
    </xf>
    <xf numFmtId="0" fontId="21" fillId="6" borderId="46" xfId="0" applyFont="1" applyFill="1" applyBorder="1" applyAlignment="1">
      <alignment horizontal="left" indent="1"/>
    </xf>
    <xf numFmtId="0" fontId="60" fillId="0" borderId="44" xfId="0" applyFont="1" applyBorder="1" applyAlignment="1">
      <alignment vertical="center"/>
    </xf>
    <xf numFmtId="0" fontId="21" fillId="0" borderId="45" xfId="0" applyFont="1" applyBorder="1" applyAlignment="1">
      <alignment horizontal="left" wrapText="1" indent="1"/>
    </xf>
    <xf numFmtId="0" fontId="21" fillId="4" borderId="46" xfId="0" applyFont="1" applyFill="1" applyBorder="1" applyAlignment="1">
      <alignment horizontal="left" indent="1"/>
    </xf>
    <xf numFmtId="193" fontId="21" fillId="4" borderId="45" xfId="2" applyNumberFormat="1" applyFont="1" applyFill="1" applyBorder="1" applyAlignment="1"/>
    <xf numFmtId="193" fontId="21" fillId="0" borderId="45" xfId="2" applyNumberFormat="1" applyFont="1" applyFill="1" applyBorder="1" applyAlignment="1"/>
    <xf numFmtId="164" fontId="21" fillId="0" borderId="44" xfId="0" applyNumberFormat="1" applyFont="1" applyBorder="1" applyAlignment="1">
      <alignment horizontal="left"/>
    </xf>
    <xf numFmtId="37" fontId="64" fillId="6" borderId="45" xfId="0" applyNumberFormat="1" applyFont="1" applyFill="1" applyBorder="1"/>
    <xf numFmtId="37" fontId="21" fillId="0" borderId="45" xfId="0" applyNumberFormat="1" applyFont="1" applyBorder="1"/>
    <xf numFmtId="37" fontId="21" fillId="6" borderId="46" xfId="0" applyNumberFormat="1" applyFont="1" applyFill="1" applyBorder="1"/>
    <xf numFmtId="166" fontId="25" fillId="10" borderId="5" xfId="4" applyNumberFormat="1" applyFont="1" applyFill="1" applyBorder="1"/>
    <xf numFmtId="166" fontId="25" fillId="10" borderId="43" xfId="4" applyNumberFormat="1" applyFont="1" applyFill="1" applyBorder="1"/>
    <xf numFmtId="165" fontId="59" fillId="0" borderId="44" xfId="0" applyNumberFormat="1" applyFont="1" applyBorder="1" applyAlignment="1">
      <alignment horizontal="left"/>
    </xf>
    <xf numFmtId="193" fontId="21" fillId="0" borderId="45" xfId="2" applyNumberFormat="1" applyFont="1" applyBorder="1" applyAlignment="1"/>
    <xf numFmtId="170" fontId="21" fillId="0" borderId="45" xfId="0" applyNumberFormat="1" applyFont="1" applyBorder="1" applyAlignment="1">
      <alignment horizontal="right"/>
    </xf>
    <xf numFmtId="1" fontId="21" fillId="6" borderId="45" xfId="0" applyNumberFormat="1" applyFont="1" applyFill="1" applyBorder="1" applyAlignment="1">
      <alignment horizontal="right"/>
    </xf>
    <xf numFmtId="170" fontId="21" fillId="0" borderId="46" xfId="0" applyNumberFormat="1" applyFont="1" applyBorder="1" applyAlignment="1">
      <alignment horizontal="right"/>
    </xf>
    <xf numFmtId="166" fontId="25" fillId="10" borderId="0" xfId="4" applyNumberFormat="1" applyFont="1" applyFill="1"/>
    <xf numFmtId="0" fontId="72" fillId="0" borderId="0" xfId="0" applyFont="1"/>
    <xf numFmtId="170" fontId="70" fillId="0" borderId="0" xfId="0" applyNumberFormat="1" applyFont="1" applyAlignment="1">
      <alignment horizontal="left"/>
    </xf>
    <xf numFmtId="0" fontId="72" fillId="0" borderId="0" xfId="0" applyFont="1" applyAlignment="1">
      <alignment horizontal="center" wrapText="1"/>
    </xf>
    <xf numFmtId="170" fontId="65" fillId="0" borderId="0" xfId="0" applyNumberFormat="1" applyFont="1" applyAlignment="1">
      <alignment horizontal="left"/>
    </xf>
    <xf numFmtId="193" fontId="65" fillId="0" borderId="0" xfId="0" applyNumberFormat="1" applyFont="1" applyAlignment="1">
      <alignment horizontal="left"/>
    </xf>
    <xf numFmtId="0" fontId="70" fillId="0" borderId="0" xfId="0" applyFont="1" applyAlignment="1">
      <alignment horizontal="left"/>
    </xf>
    <xf numFmtId="170" fontId="21" fillId="4" borderId="0" xfId="0" applyNumberFormat="1" applyFont="1" applyFill="1" applyAlignment="1">
      <alignment horizontal="right"/>
    </xf>
    <xf numFmtId="0" fontId="64" fillId="10" borderId="0" xfId="0" applyFont="1" applyFill="1" applyAlignment="1">
      <alignment wrapText="1"/>
    </xf>
    <xf numFmtId="170" fontId="69" fillId="0" borderId="0" xfId="0" applyNumberFormat="1" applyFont="1" applyAlignment="1">
      <alignment horizontal="left"/>
    </xf>
    <xf numFmtId="170" fontId="68" fillId="0" borderId="0" xfId="0" applyNumberFormat="1" applyFont="1" applyAlignment="1">
      <alignment horizontal="left"/>
    </xf>
    <xf numFmtId="172" fontId="21" fillId="4" borderId="0" xfId="0" applyNumberFormat="1" applyFont="1" applyFill="1" applyAlignment="1">
      <alignment horizontal="right"/>
    </xf>
    <xf numFmtId="1" fontId="21" fillId="6" borderId="0" xfId="0" applyNumberFormat="1" applyFont="1" applyFill="1" applyAlignment="1">
      <alignment horizontal="right"/>
    </xf>
    <xf numFmtId="170" fontId="73" fillId="0" borderId="0" xfId="0" applyNumberFormat="1" applyFont="1" applyAlignment="1">
      <alignment horizontal="left"/>
    </xf>
    <xf numFmtId="0" fontId="70" fillId="5" borderId="0" xfId="0" applyFont="1" applyFill="1" applyAlignment="1">
      <alignment horizontal="left"/>
    </xf>
    <xf numFmtId="193" fontId="65" fillId="5" borderId="0" xfId="0" applyNumberFormat="1" applyFont="1" applyFill="1" applyAlignment="1">
      <alignment horizontal="left"/>
    </xf>
    <xf numFmtId="0" fontId="68" fillId="5" borderId="0" xfId="0" applyFont="1" applyFill="1" applyAlignment="1">
      <alignment horizontal="left"/>
    </xf>
    <xf numFmtId="193" fontId="5" fillId="0" borderId="0" xfId="0" applyNumberFormat="1" applyFont="1" applyAlignment="1">
      <alignment horizontal="left"/>
    </xf>
    <xf numFmtId="0" fontId="68" fillId="0" borderId="0" xfId="4" applyFont="1" applyAlignment="1">
      <alignment horizontal="left"/>
    </xf>
    <xf numFmtId="196" fontId="73" fillId="0" borderId="0" xfId="4" applyNumberFormat="1" applyFont="1" applyAlignment="1">
      <alignment horizontal="left"/>
    </xf>
    <xf numFmtId="49" fontId="44" fillId="0" borderId="0" xfId="0" applyNumberFormat="1" applyFont="1" applyAlignment="1">
      <alignment vertical="center" wrapText="1"/>
    </xf>
    <xf numFmtId="193" fontId="22" fillId="0" borderId="42" xfId="2" applyNumberFormat="1" applyFont="1" applyFill="1" applyBorder="1" applyAlignment="1"/>
    <xf numFmtId="193" fontId="21" fillId="0" borderId="46" xfId="2" applyNumberFormat="1" applyFont="1" applyFill="1" applyBorder="1"/>
    <xf numFmtId="166" fontId="25" fillId="0" borderId="41" xfId="4" applyNumberFormat="1" applyFont="1" applyBorder="1"/>
    <xf numFmtId="166" fontId="25" fillId="0" borderId="0" xfId="4" applyNumberFormat="1" applyFont="1"/>
    <xf numFmtId="166" fontId="25" fillId="0" borderId="5" xfId="4" applyNumberFormat="1" applyFont="1" applyBorder="1"/>
    <xf numFmtId="164" fontId="21" fillId="0" borderId="45" xfId="4" applyNumberFormat="1" applyFont="1" applyBorder="1" applyAlignment="1">
      <alignment horizontal="left"/>
    </xf>
    <xf numFmtId="193" fontId="21" fillId="0" borderId="42" xfId="2" applyNumberFormat="1" applyFont="1" applyBorder="1" applyAlignment="1">
      <alignment horizontal="right"/>
    </xf>
    <xf numFmtId="193" fontId="23" fillId="6" borderId="41" xfId="2" applyNumberFormat="1" applyFont="1" applyFill="1" applyBorder="1" applyAlignment="1"/>
    <xf numFmtId="196" fontId="77" fillId="0" borderId="0" xfId="0" applyNumberFormat="1" applyFont="1" applyAlignment="1">
      <alignment horizontal="left"/>
    </xf>
    <xf numFmtId="193" fontId="23" fillId="0" borderId="5" xfId="2" applyNumberFormat="1" applyFont="1" applyFill="1" applyBorder="1" applyAlignment="1">
      <alignment horizontal="right"/>
    </xf>
    <xf numFmtId="195" fontId="23" fillId="0" borderId="41" xfId="2" applyNumberFormat="1" applyFont="1" applyFill="1" applyBorder="1" applyAlignment="1">
      <alignment horizontal="right" wrapText="1"/>
    </xf>
    <xf numFmtId="195" fontId="23" fillId="0" borderId="5" xfId="2" applyNumberFormat="1" applyFont="1" applyFill="1" applyBorder="1" applyAlignment="1">
      <alignment horizontal="right" wrapText="1"/>
    </xf>
    <xf numFmtId="193" fontId="23" fillId="6" borderId="41" xfId="2" applyNumberFormat="1" applyFont="1" applyFill="1" applyBorder="1" applyAlignment="1">
      <alignment horizontal="right"/>
    </xf>
    <xf numFmtId="195" fontId="23" fillId="0" borderId="11" xfId="2" applyNumberFormat="1" applyFont="1" applyFill="1" applyBorder="1" applyAlignment="1">
      <alignment horizontal="right" wrapText="1"/>
    </xf>
    <xf numFmtId="0" fontId="23" fillId="0" borderId="45" xfId="0" applyFont="1" applyBorder="1" applyAlignment="1">
      <alignment horizontal="left" indent="1"/>
    </xf>
    <xf numFmtId="195" fontId="23" fillId="0" borderId="46" xfId="2" applyNumberFormat="1" applyFont="1" applyFill="1" applyBorder="1" applyAlignment="1">
      <alignment horizontal="right" wrapText="1"/>
    </xf>
    <xf numFmtId="195" fontId="23" fillId="11" borderId="0" xfId="2" applyNumberFormat="1" applyFont="1" applyFill="1" applyBorder="1" applyAlignment="1">
      <alignment horizontal="right" wrapText="1"/>
    </xf>
    <xf numFmtId="195" fontId="23" fillId="0" borderId="0" xfId="2" applyNumberFormat="1" applyFont="1" applyFill="1" applyBorder="1" applyAlignment="1">
      <alignment horizontal="right" wrapText="1"/>
    </xf>
    <xf numFmtId="193" fontId="21" fillId="0" borderId="11" xfId="2" applyNumberFormat="1" applyFont="1" applyBorder="1" applyAlignment="1">
      <alignment horizontal="right"/>
    </xf>
    <xf numFmtId="193" fontId="22" fillId="0" borderId="0" xfId="2" applyNumberFormat="1" applyFont="1" applyFill="1" applyBorder="1" applyAlignment="1"/>
    <xf numFmtId="193" fontId="22" fillId="0" borderId="11" xfId="2" applyNumberFormat="1" applyFont="1" applyFill="1" applyBorder="1" applyAlignment="1"/>
    <xf numFmtId="170" fontId="21" fillId="0" borderId="0" xfId="0" applyNumberFormat="1" applyFont="1" applyAlignment="1">
      <alignment horizontal="right"/>
    </xf>
    <xf numFmtId="171" fontId="21" fillId="4" borderId="0" xfId="0" applyNumberFormat="1" applyFont="1" applyFill="1" applyAlignment="1">
      <alignment horizontal="right"/>
    </xf>
    <xf numFmtId="171" fontId="21" fillId="0" borderId="0" xfId="0" applyNumberFormat="1" applyFont="1" applyAlignment="1">
      <alignment horizontal="right"/>
    </xf>
    <xf numFmtId="193" fontId="21" fillId="0" borderId="0" xfId="2" applyNumberFormat="1" applyFont="1" applyBorder="1" applyAlignment="1"/>
    <xf numFmtId="171" fontId="21" fillId="0" borderId="45" xfId="0" applyNumberFormat="1" applyFont="1" applyBorder="1" applyAlignment="1">
      <alignment horizontal="right"/>
    </xf>
    <xf numFmtId="171" fontId="21" fillId="6" borderId="45" xfId="0" applyNumberFormat="1" applyFont="1" applyFill="1" applyBorder="1" applyAlignment="1">
      <alignment horizontal="right"/>
    </xf>
    <xf numFmtId="193" fontId="21" fillId="0" borderId="46" xfId="2" applyNumberFormat="1" applyFont="1" applyBorder="1" applyAlignment="1">
      <alignment horizontal="right"/>
    </xf>
    <xf numFmtId="170" fontId="21" fillId="0" borderId="11" xfId="0" applyNumberFormat="1" applyFont="1" applyBorder="1" applyAlignment="1">
      <alignment horizontal="right"/>
    </xf>
    <xf numFmtId="3" fontId="21" fillId="0" borderId="11" xfId="0" applyNumberFormat="1" applyFont="1" applyBorder="1" applyAlignment="1">
      <alignment horizontal="right"/>
    </xf>
    <xf numFmtId="3" fontId="21" fillId="0" borderId="46" xfId="0" applyNumberFormat="1" applyFont="1" applyBorder="1" applyAlignment="1">
      <alignment horizontal="right"/>
    </xf>
    <xf numFmtId="195" fontId="23" fillId="11" borderId="5" xfId="2" applyNumberFormat="1" applyFont="1" applyFill="1" applyBorder="1" applyAlignment="1">
      <alignment horizontal="right" wrapText="1"/>
    </xf>
    <xf numFmtId="193" fontId="23" fillId="0" borderId="5" xfId="2" applyNumberFormat="1" applyFont="1" applyFill="1" applyBorder="1" applyAlignment="1">
      <alignment horizontal="right" wrapText="1"/>
    </xf>
    <xf numFmtId="195" fontId="23" fillId="0" borderId="45" xfId="2" applyNumberFormat="1" applyFont="1" applyFill="1" applyBorder="1" applyAlignment="1">
      <alignment horizontal="right" wrapText="1"/>
    </xf>
    <xf numFmtId="3" fontId="22" fillId="0" borderId="0" xfId="0" applyNumberFormat="1" applyFont="1" applyAlignment="1">
      <alignment horizontal="right"/>
    </xf>
    <xf numFmtId="3" fontId="21" fillId="0" borderId="0" xfId="0" applyNumberFormat="1" applyFont="1" applyAlignment="1">
      <alignment horizontal="right"/>
    </xf>
    <xf numFmtId="195" fontId="23" fillId="0" borderId="5" xfId="2" applyNumberFormat="1" applyFont="1" applyBorder="1" applyAlignment="1">
      <alignment horizontal="right"/>
    </xf>
    <xf numFmtId="3" fontId="21" fillId="0" borderId="43" xfId="0" applyNumberFormat="1" applyFont="1" applyBorder="1" applyAlignment="1">
      <alignment horizontal="right"/>
    </xf>
    <xf numFmtId="3" fontId="22" fillId="0" borderId="41" xfId="0" applyNumberFormat="1" applyFont="1" applyBorder="1" applyAlignment="1">
      <alignment horizontal="right"/>
    </xf>
    <xf numFmtId="3" fontId="21" fillId="0" borderId="5" xfId="0" applyNumberFormat="1" applyFont="1" applyBorder="1" applyAlignment="1">
      <alignment horizontal="right"/>
    </xf>
    <xf numFmtId="3" fontId="21" fillId="0" borderId="45" xfId="0" applyNumberFormat="1" applyFont="1" applyBorder="1" applyAlignment="1">
      <alignment horizontal="right"/>
    </xf>
    <xf numFmtId="37" fontId="21" fillId="4" borderId="0" xfId="0" applyNumberFormat="1" applyFont="1" applyFill="1"/>
    <xf numFmtId="37" fontId="21" fillId="4" borderId="5" xfId="0" applyNumberFormat="1" applyFont="1" applyFill="1" applyBorder="1"/>
    <xf numFmtId="197" fontId="40" fillId="11" borderId="5" xfId="0" applyNumberFormat="1" applyFont="1" applyFill="1" applyBorder="1" applyAlignment="1">
      <alignment horizontal="right" wrapText="1"/>
    </xf>
    <xf numFmtId="197" fontId="40" fillId="5" borderId="5" xfId="0" applyNumberFormat="1" applyFont="1" applyFill="1" applyBorder="1" applyAlignment="1">
      <alignment horizontal="right" wrapText="1"/>
    </xf>
    <xf numFmtId="195" fontId="23" fillId="0" borderId="42" xfId="2" applyNumberFormat="1" applyFont="1" applyFill="1" applyBorder="1" applyAlignment="1">
      <alignment horizontal="right" wrapText="1"/>
    </xf>
    <xf numFmtId="172" fontId="0" fillId="0" borderId="0" xfId="0" applyNumberFormat="1" applyAlignment="1">
      <alignment wrapText="1"/>
    </xf>
    <xf numFmtId="37" fontId="0" fillId="0" borderId="0" xfId="0" applyNumberFormat="1" applyAlignment="1">
      <alignment wrapText="1"/>
    </xf>
    <xf numFmtId="170" fontId="40" fillId="0" borderId="41" xfId="0" applyNumberFormat="1" applyFont="1" applyBorder="1" applyAlignment="1">
      <alignment horizontal="right"/>
    </xf>
    <xf numFmtId="195" fontId="23" fillId="11" borderId="41" xfId="2" applyNumberFormat="1" applyFont="1" applyFill="1" applyBorder="1" applyAlignment="1">
      <alignment horizontal="right" wrapText="1"/>
    </xf>
    <xf numFmtId="193" fontId="23" fillId="0" borderId="41" xfId="2" applyNumberFormat="1" applyFont="1" applyFill="1" applyBorder="1" applyAlignment="1">
      <alignment horizontal="right" wrapText="1"/>
    </xf>
    <xf numFmtId="170" fontId="21" fillId="4" borderId="41" xfId="0" applyNumberFormat="1" applyFont="1" applyFill="1" applyBorder="1" applyAlignment="1">
      <alignment horizontal="right"/>
    </xf>
    <xf numFmtId="193" fontId="23" fillId="0" borderId="5" xfId="2" applyNumberFormat="1" applyFont="1" applyBorder="1" applyAlignment="1">
      <alignment horizontal="right"/>
    </xf>
    <xf numFmtId="193" fontId="23" fillId="0" borderId="43" xfId="2" applyNumberFormat="1" applyFont="1" applyBorder="1" applyAlignment="1">
      <alignment horizontal="right"/>
    </xf>
    <xf numFmtId="198" fontId="22" fillId="4" borderId="41" xfId="0" applyNumberFormat="1" applyFont="1" applyFill="1" applyBorder="1" applyAlignment="1">
      <alignment horizontal="right"/>
    </xf>
    <xf numFmtId="193" fontId="21" fillId="0" borderId="42" xfId="2" applyNumberFormat="1" applyFont="1" applyFill="1" applyBorder="1" applyAlignment="1"/>
    <xf numFmtId="193" fontId="21" fillId="0" borderId="43" xfId="2" applyNumberFormat="1" applyFont="1" applyFill="1" applyBorder="1" applyAlignment="1"/>
    <xf numFmtId="0" fontId="16" fillId="0" borderId="40" xfId="0" applyFont="1" applyBorder="1" applyAlignment="1">
      <alignment horizontal="left"/>
    </xf>
    <xf numFmtId="172" fontId="21" fillId="4" borderId="41" xfId="0" applyNumberFormat="1" applyFont="1" applyFill="1" applyBorder="1" applyAlignment="1">
      <alignment horizontal="right"/>
    </xf>
    <xf numFmtId="193" fontId="25" fillId="6" borderId="5" xfId="2" applyNumberFormat="1" applyFont="1" applyFill="1" applyBorder="1" applyAlignment="1">
      <alignment horizontal="right"/>
    </xf>
    <xf numFmtId="3" fontId="21" fillId="0" borderId="42" xfId="0" applyNumberFormat="1" applyFont="1" applyBorder="1" applyAlignment="1">
      <alignment horizontal="right"/>
    </xf>
    <xf numFmtId="170" fontId="21" fillId="0" borderId="41" xfId="0" applyNumberFormat="1" applyFont="1" applyBorder="1" applyAlignment="1">
      <alignment horizontal="right"/>
    </xf>
    <xf numFmtId="170" fontId="21" fillId="0" borderId="5" xfId="0" applyNumberFormat="1" applyFont="1" applyBorder="1" applyAlignment="1">
      <alignment horizontal="right"/>
    </xf>
    <xf numFmtId="1" fontId="21" fillId="6" borderId="5" xfId="0" applyNumberFormat="1" applyFont="1" applyFill="1" applyBorder="1" applyAlignment="1">
      <alignment horizontal="right"/>
    </xf>
    <xf numFmtId="170" fontId="21" fillId="0" borderId="42" xfId="0" applyNumberFormat="1" applyFont="1" applyBorder="1" applyAlignment="1">
      <alignment horizontal="right"/>
    </xf>
    <xf numFmtId="170" fontId="21" fillId="0" borderId="43" xfId="0" applyNumberFormat="1" applyFont="1" applyBorder="1" applyAlignment="1">
      <alignment horizontal="right"/>
    </xf>
    <xf numFmtId="171" fontId="21" fillId="4" borderId="5" xfId="0" applyNumberFormat="1" applyFont="1" applyFill="1" applyBorder="1" applyAlignment="1">
      <alignment horizontal="right"/>
    </xf>
    <xf numFmtId="171" fontId="21" fillId="0" borderId="5" xfId="0" applyNumberFormat="1" applyFont="1" applyBorder="1" applyAlignment="1">
      <alignment horizontal="right"/>
    </xf>
    <xf numFmtId="193" fontId="21" fillId="0" borderId="43" xfId="2" applyNumberFormat="1" applyFont="1" applyBorder="1" applyAlignment="1">
      <alignment horizontal="right"/>
    </xf>
    <xf numFmtId="193" fontId="21" fillId="0" borderId="41" xfId="2" applyNumberFormat="1" applyFont="1" applyBorder="1" applyAlignment="1"/>
    <xf numFmtId="193" fontId="21" fillId="0" borderId="5" xfId="2" applyNumberFormat="1" applyFont="1" applyBorder="1" applyAlignment="1"/>
    <xf numFmtId="197" fontId="40" fillId="5" borderId="41" xfId="0" applyNumberFormat="1" applyFont="1" applyFill="1" applyBorder="1" applyAlignment="1">
      <alignment horizontal="right" wrapText="1"/>
    </xf>
    <xf numFmtId="197" fontId="40" fillId="11" borderId="0" xfId="0" applyNumberFormat="1" applyFont="1" applyFill="1" applyAlignment="1">
      <alignment horizontal="right" wrapText="1"/>
    </xf>
    <xf numFmtId="164" fontId="21" fillId="0" borderId="39" xfId="0" applyNumberFormat="1" applyFont="1" applyBorder="1" applyAlignment="1">
      <alignment horizontal="left"/>
    </xf>
    <xf numFmtId="164" fontId="21" fillId="0" borderId="40" xfId="0" applyNumberFormat="1" applyFont="1" applyBorder="1" applyAlignment="1">
      <alignment horizontal="left"/>
    </xf>
    <xf numFmtId="197" fontId="40" fillId="11" borderId="41" xfId="0" applyNumberFormat="1" applyFont="1" applyFill="1" applyBorder="1" applyAlignment="1">
      <alignment horizontal="right" wrapText="1"/>
    </xf>
    <xf numFmtId="37" fontId="21" fillId="4" borderId="41" xfId="0" applyNumberFormat="1" applyFont="1" applyFill="1" applyBorder="1"/>
    <xf numFmtId="193" fontId="25" fillId="4" borderId="5" xfId="2" applyNumberFormat="1" applyFont="1" applyFill="1" applyBorder="1" applyAlignment="1"/>
    <xf numFmtId="193" fontId="40" fillId="0" borderId="0" xfId="2" applyNumberFormat="1" applyFont="1" applyFill="1" applyBorder="1"/>
    <xf numFmtId="164" fontId="21" fillId="0" borderId="17" xfId="0" applyNumberFormat="1" applyFont="1" applyBorder="1" applyAlignment="1">
      <alignment horizontal="right"/>
    </xf>
    <xf numFmtId="164" fontId="21" fillId="0" borderId="17" xfId="0" applyNumberFormat="1" applyFont="1" applyBorder="1" applyAlignment="1">
      <alignment horizontal="left"/>
    </xf>
    <xf numFmtId="193" fontId="40" fillId="0" borderId="11" xfId="2" applyNumberFormat="1" applyFont="1" applyFill="1" applyBorder="1" applyAlignment="1">
      <alignment horizontal="right"/>
    </xf>
    <xf numFmtId="43" fontId="80" fillId="0" borderId="0" xfId="6" applyFont="1" applyAlignment="1">
      <alignment wrapText="1"/>
    </xf>
    <xf numFmtId="193" fontId="23" fillId="6" borderId="5" xfId="2" applyNumberFormat="1" applyFont="1" applyFill="1" applyBorder="1" applyAlignment="1">
      <alignment horizontal="right"/>
    </xf>
    <xf numFmtId="193" fontId="23" fillId="6" borderId="0" xfId="2" applyNumberFormat="1" applyFont="1" applyFill="1" applyBorder="1" applyAlignment="1">
      <alignment horizontal="right"/>
    </xf>
    <xf numFmtId="193" fontId="23" fillId="0" borderId="0" xfId="2" applyNumberFormat="1" applyFont="1" applyFill="1" applyBorder="1" applyAlignment="1">
      <alignment horizontal="right" wrapText="1"/>
    </xf>
    <xf numFmtId="198" fontId="21" fillId="4" borderId="0" xfId="0" applyNumberFormat="1" applyFont="1" applyFill="1" applyAlignment="1">
      <alignment horizontal="right"/>
    </xf>
    <xf numFmtId="0" fontId="0" fillId="0" borderId="40" xfId="0" applyBorder="1" applyAlignment="1">
      <alignment wrapText="1"/>
    </xf>
    <xf numFmtId="198" fontId="22" fillId="4" borderId="0" xfId="0" applyNumberFormat="1" applyFont="1" applyFill="1" applyAlignment="1">
      <alignment horizontal="right"/>
    </xf>
    <xf numFmtId="167" fontId="59" fillId="0" borderId="44" xfId="0" applyNumberFormat="1" applyFont="1" applyBorder="1" applyAlignment="1">
      <alignment horizontal="left"/>
    </xf>
    <xf numFmtId="198" fontId="21" fillId="4" borderId="45" xfId="0" applyNumberFormat="1" applyFont="1" applyFill="1" applyBorder="1" applyAlignment="1">
      <alignment horizontal="right"/>
    </xf>
    <xf numFmtId="193" fontId="21" fillId="0" borderId="46" xfId="2" applyNumberFormat="1" applyFont="1" applyFill="1" applyBorder="1" applyAlignment="1"/>
    <xf numFmtId="171" fontId="21" fillId="4" borderId="45" xfId="0" applyNumberFormat="1" applyFont="1" applyFill="1" applyBorder="1" applyAlignment="1">
      <alignment horizontal="right"/>
    </xf>
    <xf numFmtId="197" fontId="40" fillId="5" borderId="45" xfId="0" applyNumberFormat="1" applyFont="1" applyFill="1" applyBorder="1" applyAlignment="1">
      <alignment horizontal="right" wrapText="1"/>
    </xf>
    <xf numFmtId="197" fontId="40" fillId="11" borderId="45" xfId="0" applyNumberFormat="1" applyFont="1" applyFill="1" applyBorder="1" applyAlignment="1">
      <alignment horizontal="right" wrapText="1"/>
    </xf>
    <xf numFmtId="164" fontId="21" fillId="0" borderId="44" xfId="4" applyNumberFormat="1" applyFont="1" applyBorder="1" applyAlignment="1">
      <alignment horizontal="left"/>
    </xf>
    <xf numFmtId="0" fontId="21" fillId="5" borderId="45" xfId="0" applyFont="1" applyFill="1" applyBorder="1" applyAlignment="1">
      <alignment horizontal="left" indent="1"/>
    </xf>
    <xf numFmtId="193" fontId="21" fillId="5" borderId="45" xfId="2" applyNumberFormat="1" applyFont="1" applyFill="1" applyBorder="1" applyAlignment="1"/>
    <xf numFmtId="196" fontId="73" fillId="5" borderId="0" xfId="0" applyNumberFormat="1" applyFont="1" applyFill="1" applyAlignment="1">
      <alignment horizontal="left"/>
    </xf>
    <xf numFmtId="193" fontId="21" fillId="5" borderId="5" xfId="2" applyNumberFormat="1" applyFont="1" applyFill="1" applyBorder="1" applyAlignment="1"/>
    <xf numFmtId="43" fontId="80" fillId="5" borderId="0" xfId="6" applyFont="1" applyFill="1" applyAlignment="1">
      <alignment wrapText="1"/>
    </xf>
    <xf numFmtId="0" fontId="73" fillId="5" borderId="0" xfId="0" applyFont="1" applyFill="1" applyAlignment="1">
      <alignment horizontal="left"/>
    </xf>
    <xf numFmtId="0" fontId="21" fillId="5" borderId="46" xfId="0" applyFont="1" applyFill="1" applyBorder="1" applyAlignment="1">
      <alignment horizontal="left" indent="1"/>
    </xf>
    <xf numFmtId="193" fontId="21" fillId="5" borderId="42" xfId="2" applyNumberFormat="1" applyFont="1" applyFill="1" applyBorder="1" applyAlignment="1"/>
    <xf numFmtId="193" fontId="21" fillId="5" borderId="11" xfId="2" applyNumberFormat="1" applyFont="1" applyFill="1" applyBorder="1" applyAlignment="1"/>
    <xf numFmtId="193" fontId="21" fillId="5" borderId="43" xfId="2" applyNumberFormat="1" applyFont="1" applyFill="1" applyBorder="1" applyAlignment="1"/>
    <xf numFmtId="193" fontId="21" fillId="5" borderId="46" xfId="2" applyNumberFormat="1" applyFont="1" applyFill="1" applyBorder="1" applyAlignment="1"/>
    <xf numFmtId="193" fontId="22" fillId="11" borderId="41" xfId="2" applyNumberFormat="1" applyFont="1" applyFill="1" applyBorder="1" applyAlignment="1"/>
    <xf numFmtId="193" fontId="22" fillId="11" borderId="0" xfId="2" applyNumberFormat="1" applyFont="1" applyFill="1" applyBorder="1" applyAlignment="1"/>
    <xf numFmtId="193" fontId="21" fillId="11" borderId="0" xfId="2" applyNumberFormat="1" applyFont="1" applyFill="1" applyBorder="1" applyAlignment="1"/>
    <xf numFmtId="193" fontId="21" fillId="11" borderId="45" xfId="2" applyNumberFormat="1" applyFont="1" applyFill="1" applyBorder="1" applyAlignment="1"/>
    <xf numFmtId="197" fontId="40" fillId="5" borderId="0" xfId="0" applyNumberFormat="1" applyFont="1" applyFill="1" applyAlignment="1">
      <alignment horizontal="right" wrapText="1"/>
    </xf>
    <xf numFmtId="193" fontId="22" fillId="5" borderId="42" xfId="2" applyNumberFormat="1" applyFont="1" applyFill="1" applyBorder="1" applyAlignment="1"/>
    <xf numFmtId="193" fontId="22" fillId="5" borderId="11" xfId="2" applyNumberFormat="1" applyFont="1" applyFill="1" applyBorder="1" applyAlignment="1"/>
    <xf numFmtId="193" fontId="40" fillId="5" borderId="43" xfId="2" applyNumberFormat="1" applyFont="1" applyFill="1" applyBorder="1" applyAlignment="1">
      <alignment horizontal="right"/>
    </xf>
    <xf numFmtId="193" fontId="21" fillId="5" borderId="46" xfId="2" applyNumberFormat="1" applyFont="1" applyFill="1" applyBorder="1"/>
    <xf numFmtId="0" fontId="12" fillId="2" borderId="44" xfId="0" applyFont="1" applyFill="1" applyBorder="1" applyAlignment="1">
      <alignment horizontal="center" vertical="center"/>
    </xf>
    <xf numFmtId="170" fontId="40" fillId="0" borderId="0" xfId="0" applyNumberFormat="1" applyFont="1" applyAlignment="1">
      <alignment horizontal="right"/>
    </xf>
    <xf numFmtId="0" fontId="12" fillId="2" borderId="39" xfId="0" applyFont="1" applyFill="1" applyBorder="1" applyAlignment="1">
      <alignment horizontal="center" vertical="center"/>
    </xf>
    <xf numFmtId="170" fontId="70" fillId="0" borderId="0" xfId="4" applyNumberFormat="1" applyFont="1" applyAlignment="1">
      <alignment horizontal="left"/>
    </xf>
    <xf numFmtId="193" fontId="65" fillId="0" borderId="0" xfId="4" applyNumberFormat="1" applyFont="1" applyAlignment="1">
      <alignment horizontal="left"/>
    </xf>
    <xf numFmtId="196" fontId="77" fillId="0" borderId="0" xfId="4" applyNumberFormat="1" applyFont="1" applyAlignment="1">
      <alignment horizontal="left"/>
    </xf>
    <xf numFmtId="43" fontId="80" fillId="0" borderId="0" xfId="9" applyFont="1" applyAlignment="1">
      <alignment wrapText="1"/>
    </xf>
    <xf numFmtId="0" fontId="21" fillId="11" borderId="45" xfId="4" applyFont="1" applyFill="1" applyBorder="1" applyAlignment="1">
      <alignment horizontal="left" indent="1"/>
    </xf>
    <xf numFmtId="0" fontId="21" fillId="5" borderId="45" xfId="4" applyFont="1" applyFill="1" applyBorder="1" applyAlignment="1">
      <alignment horizontal="left" indent="1"/>
    </xf>
    <xf numFmtId="41" fontId="21" fillId="5" borderId="45" xfId="5" applyNumberFormat="1" applyFont="1" applyFill="1" applyBorder="1" applyAlignment="1"/>
    <xf numFmtId="0" fontId="23" fillId="11" borderId="46" xfId="4" applyFont="1" applyFill="1" applyBorder="1" applyAlignment="1">
      <alignment horizontal="left" indent="1"/>
    </xf>
    <xf numFmtId="195" fontId="23" fillId="11" borderId="42" xfId="2" applyNumberFormat="1" applyFont="1" applyFill="1" applyBorder="1" applyAlignment="1">
      <alignment horizontal="right" wrapText="1"/>
    </xf>
    <xf numFmtId="195" fontId="23" fillId="11" borderId="11" xfId="2" applyNumberFormat="1" applyFont="1" applyFill="1" applyBorder="1" applyAlignment="1">
      <alignment horizontal="right" wrapText="1"/>
    </xf>
    <xf numFmtId="193" fontId="23" fillId="11" borderId="43" xfId="2" applyNumberFormat="1" applyFont="1" applyFill="1" applyBorder="1" applyAlignment="1">
      <alignment horizontal="right"/>
    </xf>
    <xf numFmtId="193" fontId="23" fillId="11" borderId="43" xfId="2" applyNumberFormat="1" applyFont="1" applyFill="1" applyBorder="1" applyAlignment="1">
      <alignment horizontal="right" wrapText="1"/>
    </xf>
    <xf numFmtId="193" fontId="23" fillId="11" borderId="42" xfId="2" applyNumberFormat="1" applyFont="1" applyFill="1" applyBorder="1" applyAlignment="1">
      <alignment horizontal="right" wrapText="1"/>
    </xf>
    <xf numFmtId="193" fontId="23" fillId="11" borderId="11" xfId="2" applyNumberFormat="1" applyFont="1" applyFill="1" applyBorder="1" applyAlignment="1">
      <alignment horizontal="right" wrapText="1"/>
    </xf>
    <xf numFmtId="193" fontId="23" fillId="11" borderId="46" xfId="2" applyNumberFormat="1" applyFont="1" applyFill="1" applyBorder="1" applyAlignment="1">
      <alignment horizontal="right" wrapText="1"/>
    </xf>
    <xf numFmtId="0" fontId="23" fillId="5" borderId="45" xfId="4" applyFont="1" applyFill="1" applyBorder="1" applyAlignment="1">
      <alignment horizontal="left" indent="1"/>
    </xf>
    <xf numFmtId="193" fontId="23" fillId="5" borderId="41" xfId="2" applyNumberFormat="1" applyFont="1" applyFill="1" applyBorder="1" applyAlignment="1">
      <alignment horizontal="right"/>
    </xf>
    <xf numFmtId="195" fontId="23" fillId="5" borderId="0" xfId="2" applyNumberFormat="1" applyFont="1" applyFill="1" applyBorder="1" applyAlignment="1">
      <alignment horizontal="right" wrapText="1"/>
    </xf>
    <xf numFmtId="195" fontId="23" fillId="5" borderId="5" xfId="2" applyNumberFormat="1" applyFont="1" applyFill="1" applyBorder="1" applyAlignment="1">
      <alignment horizontal="right" wrapText="1"/>
    </xf>
    <xf numFmtId="195" fontId="23" fillId="5" borderId="41" xfId="2" applyNumberFormat="1" applyFont="1" applyFill="1" applyBorder="1" applyAlignment="1">
      <alignment horizontal="right" wrapText="1"/>
    </xf>
    <xf numFmtId="193" fontId="23" fillId="5" borderId="0" xfId="2" applyNumberFormat="1" applyFont="1" applyFill="1" applyBorder="1" applyAlignment="1">
      <alignment horizontal="right"/>
    </xf>
    <xf numFmtId="193" fontId="23" fillId="5" borderId="5" xfId="2" applyNumberFormat="1" applyFont="1" applyFill="1" applyBorder="1" applyAlignment="1">
      <alignment horizontal="right"/>
    </xf>
    <xf numFmtId="193" fontId="23" fillId="5" borderId="45" xfId="2" applyNumberFormat="1" applyFont="1" applyFill="1" applyBorder="1" applyAlignment="1">
      <alignment horizontal="right"/>
    </xf>
    <xf numFmtId="0" fontId="58" fillId="11" borderId="46" xfId="4" applyFont="1" applyFill="1" applyBorder="1" applyAlignment="1">
      <alignment horizontal="left" indent="1"/>
    </xf>
    <xf numFmtId="41" fontId="58" fillId="11" borderId="46" xfId="5" applyNumberFormat="1" applyFont="1" applyFill="1" applyBorder="1" applyAlignment="1"/>
    <xf numFmtId="0" fontId="68" fillId="5" borderId="0" xfId="4" applyFont="1" applyFill="1" applyAlignment="1">
      <alignment horizontal="left"/>
    </xf>
    <xf numFmtId="196" fontId="73" fillId="5" borderId="0" xfId="4" applyNumberFormat="1" applyFont="1" applyFill="1" applyAlignment="1">
      <alignment horizontal="left"/>
    </xf>
    <xf numFmtId="49" fontId="44" fillId="0" borderId="0" xfId="0" applyNumberFormat="1" applyFont="1" applyAlignment="1">
      <alignment horizontal="left" vertical="center" wrapText="1"/>
    </xf>
    <xf numFmtId="0" fontId="12" fillId="2" borderId="47" xfId="0" applyFont="1" applyFill="1" applyBorder="1" applyAlignment="1">
      <alignment horizontal="center"/>
    </xf>
    <xf numFmtId="0" fontId="12" fillId="2" borderId="47" xfId="0" applyFont="1" applyFill="1" applyBorder="1" applyAlignment="1">
      <alignment horizontal="center" vertical="center"/>
    </xf>
    <xf numFmtId="49" fontId="44" fillId="0" borderId="0" xfId="0" applyNumberFormat="1" applyFont="1" applyAlignment="1">
      <alignment vertical="center" wrapText="1"/>
    </xf>
    <xf numFmtId="0" fontId="12" fillId="2" borderId="15" xfId="0" applyFont="1" applyFill="1" applyBorder="1" applyAlignment="1">
      <alignment horizontal="center" wrapText="1"/>
    </xf>
    <xf numFmtId="0" fontId="12" fillId="2" borderId="10" xfId="0" applyFont="1" applyFill="1" applyBorder="1" applyAlignment="1">
      <alignment horizontal="center" wrapText="1"/>
    </xf>
    <xf numFmtId="0" fontId="12" fillId="2" borderId="16" xfId="0" applyFont="1" applyFill="1" applyBorder="1" applyAlignment="1">
      <alignment horizontal="center" wrapText="1"/>
    </xf>
    <xf numFmtId="0" fontId="12" fillId="2" borderId="25" xfId="0" applyFont="1" applyFill="1" applyBorder="1" applyAlignment="1">
      <alignment horizontal="center"/>
    </xf>
    <xf numFmtId="0" fontId="12" fillId="2" borderId="36" xfId="0" applyFont="1" applyFill="1" applyBorder="1" applyAlignment="1">
      <alignment horizontal="center"/>
    </xf>
    <xf numFmtId="0" fontId="12" fillId="2" borderId="37" xfId="0" applyFont="1" applyFill="1" applyBorder="1" applyAlignment="1">
      <alignment horizontal="center"/>
    </xf>
    <xf numFmtId="0" fontId="12" fillId="2" borderId="38" xfId="0" applyFont="1" applyFill="1" applyBorder="1" applyAlignment="1">
      <alignment horizontal="center"/>
    </xf>
    <xf numFmtId="0" fontId="21" fillId="0" borderId="8" xfId="0" applyFont="1" applyBorder="1" applyAlignment="1">
      <alignment horizontal="left"/>
    </xf>
    <xf numFmtId="0" fontId="21" fillId="0" borderId="1" xfId="0" applyFont="1" applyBorder="1" applyAlignment="1">
      <alignment horizontal="left"/>
    </xf>
    <xf numFmtId="0" fontId="21" fillId="0" borderId="9" xfId="0" applyFont="1" applyBorder="1" applyAlignment="1">
      <alignment horizontal="left"/>
    </xf>
    <xf numFmtId="0" fontId="27" fillId="0" borderId="0" xfId="0" applyFont="1" applyAlignment="1">
      <alignment horizontal="left" vertical="center" wrapText="1"/>
    </xf>
    <xf numFmtId="0" fontId="26" fillId="0" borderId="0" xfId="0" applyFont="1" applyAlignment="1">
      <alignment horizontal="left" vertical="center"/>
    </xf>
    <xf numFmtId="0" fontId="21" fillId="4" borderId="6" xfId="0" applyFont="1" applyFill="1" applyBorder="1" applyAlignment="1">
      <alignment wrapText="1"/>
    </xf>
    <xf numFmtId="0" fontId="21" fillId="4" borderId="0" xfId="0" applyFont="1" applyFill="1" applyAlignment="1">
      <alignment wrapText="1"/>
    </xf>
    <xf numFmtId="0" fontId="21" fillId="4" borderId="7" xfId="0" applyFont="1" applyFill="1" applyBorder="1" applyAlignment="1">
      <alignment wrapText="1"/>
    </xf>
    <xf numFmtId="0" fontId="18" fillId="3" borderId="6" xfId="0" applyFont="1" applyFill="1" applyBorder="1" applyAlignment="1">
      <alignment wrapText="1"/>
    </xf>
    <xf numFmtId="0" fontId="18" fillId="3" borderId="0" xfId="0" applyFont="1" applyFill="1" applyAlignment="1">
      <alignment wrapText="1"/>
    </xf>
    <xf numFmtId="0" fontId="18" fillId="3" borderId="7" xfId="0" applyFont="1" applyFill="1" applyBorder="1" applyAlignment="1">
      <alignment wrapText="1"/>
    </xf>
    <xf numFmtId="0" fontId="21" fillId="0" borderId="6" xfId="0" applyFont="1" applyBorder="1" applyAlignment="1">
      <alignment horizontal="left"/>
    </xf>
    <xf numFmtId="0" fontId="21" fillId="0" borderId="0" xfId="0" applyFont="1" applyAlignment="1">
      <alignment horizontal="left"/>
    </xf>
    <xf numFmtId="0" fontId="21" fillId="0" borderId="7" xfId="0" applyFont="1" applyBorder="1" applyAlignment="1">
      <alignment horizontal="left"/>
    </xf>
    <xf numFmtId="0" fontId="21" fillId="4" borderId="8" xfId="0" applyFont="1" applyFill="1" applyBorder="1" applyAlignment="1">
      <alignment wrapText="1"/>
    </xf>
    <xf numFmtId="0" fontId="21" fillId="4" borderId="1" xfId="0" applyFont="1" applyFill="1" applyBorder="1" applyAlignment="1">
      <alignment wrapText="1"/>
    </xf>
    <xf numFmtId="0" fontId="21" fillId="4" borderId="9" xfId="0" applyFont="1" applyFill="1" applyBorder="1" applyAlignment="1">
      <alignment wrapText="1"/>
    </xf>
    <xf numFmtId="0" fontId="15" fillId="2" borderId="2" xfId="0" applyFont="1" applyFill="1" applyBorder="1" applyAlignment="1">
      <alignment wrapText="1"/>
    </xf>
    <xf numFmtId="0" fontId="15" fillId="2" borderId="3" xfId="0" applyFont="1" applyFill="1" applyBorder="1" applyAlignment="1">
      <alignment wrapText="1"/>
    </xf>
    <xf numFmtId="0" fontId="15" fillId="2" borderId="4" xfId="0" applyFont="1" applyFill="1" applyBorder="1" applyAlignment="1">
      <alignment wrapText="1"/>
    </xf>
    <xf numFmtId="0" fontId="21" fillId="5" borderId="6" xfId="0" applyFont="1" applyFill="1" applyBorder="1" applyAlignment="1">
      <alignment wrapText="1"/>
    </xf>
    <xf numFmtId="0" fontId="21" fillId="5" borderId="0" xfId="0" applyFont="1" applyFill="1" applyAlignment="1">
      <alignment wrapText="1"/>
    </xf>
    <xf numFmtId="0" fontId="21" fillId="5" borderId="7" xfId="0" applyFont="1" applyFill="1" applyBorder="1" applyAlignment="1">
      <alignment wrapText="1"/>
    </xf>
    <xf numFmtId="0" fontId="21" fillId="0" borderId="0" xfId="0" applyFont="1" applyAlignment="1">
      <alignment wrapText="1"/>
    </xf>
    <xf numFmtId="0" fontId="21" fillId="0" borderId="7" xfId="0" applyFont="1" applyBorder="1" applyAlignment="1">
      <alignment wrapText="1"/>
    </xf>
    <xf numFmtId="0" fontId="21" fillId="0" borderId="6" xfId="0" applyFont="1" applyBorder="1" applyAlignment="1">
      <alignment horizontal="left" wrapText="1"/>
    </xf>
    <xf numFmtId="0" fontId="21" fillId="0" borderId="0" xfId="0" applyFont="1" applyAlignment="1">
      <alignment horizontal="left" wrapText="1"/>
    </xf>
    <xf numFmtId="0" fontId="21" fillId="0" borderId="7" xfId="0" applyFont="1" applyBorder="1" applyAlignment="1">
      <alignment horizontal="left" wrapText="1"/>
    </xf>
    <xf numFmtId="0" fontId="21" fillId="0" borderId="8" xfId="0" applyFont="1" applyBorder="1" applyAlignment="1">
      <alignment horizontal="left" wrapText="1"/>
    </xf>
    <xf numFmtId="0" fontId="5" fillId="0" borderId="1" xfId="0" applyFont="1" applyBorder="1" applyAlignment="1">
      <alignment horizontal="left"/>
    </xf>
    <xf numFmtId="0" fontId="5" fillId="0" borderId="9" xfId="0" applyFont="1" applyBorder="1" applyAlignment="1">
      <alignment horizontal="left"/>
    </xf>
    <xf numFmtId="0" fontId="21" fillId="0" borderId="6" xfId="0" applyFont="1" applyBorder="1" applyAlignment="1">
      <alignment wrapText="1"/>
    </xf>
    <xf numFmtId="0" fontId="21" fillId="4" borderId="6" xfId="0" applyFont="1" applyFill="1" applyBorder="1" applyAlignment="1">
      <alignment horizontal="left" wrapText="1"/>
    </xf>
    <xf numFmtId="0" fontId="21" fillId="4" borderId="0" xfId="0" applyFont="1" applyFill="1" applyAlignment="1">
      <alignment horizontal="left" wrapText="1"/>
    </xf>
    <xf numFmtId="0" fontId="21" fillId="4" borderId="7" xfId="0" applyFont="1" applyFill="1" applyBorder="1" applyAlignment="1">
      <alignment horizontal="left" wrapText="1"/>
    </xf>
    <xf numFmtId="0" fontId="5" fillId="0" borderId="3" xfId="0" applyFont="1" applyBorder="1" applyAlignment="1">
      <alignment horizontal="left"/>
    </xf>
    <xf numFmtId="0" fontId="5" fillId="0" borderId="4" xfId="0" applyFont="1" applyBorder="1" applyAlignment="1">
      <alignment horizontal="left"/>
    </xf>
    <xf numFmtId="0" fontId="23" fillId="0" borderId="0" xfId="0" applyFont="1" applyAlignment="1">
      <alignment wrapText="1"/>
    </xf>
    <xf numFmtId="0" fontId="23" fillId="0" borderId="7" xfId="0" applyFont="1" applyBorder="1" applyAlignment="1">
      <alignment wrapText="1"/>
    </xf>
    <xf numFmtId="0" fontId="23" fillId="0" borderId="1" xfId="0" applyFont="1" applyBorder="1" applyAlignment="1">
      <alignment wrapText="1"/>
    </xf>
    <xf numFmtId="0" fontId="23" fillId="0" borderId="9" xfId="0" applyFont="1" applyBorder="1" applyAlignment="1">
      <alignment wrapText="1"/>
    </xf>
    <xf numFmtId="0" fontId="21" fillId="4" borderId="6" xfId="0" applyFont="1" applyFill="1" applyBorder="1"/>
    <xf numFmtId="0" fontId="21" fillId="4" borderId="0" xfId="0" applyFont="1" applyFill="1"/>
    <xf numFmtId="0" fontId="21" fillId="4" borderId="7" xfId="0" applyFont="1" applyFill="1" applyBorder="1"/>
    <xf numFmtId="0" fontId="18" fillId="3" borderId="18" xfId="0" applyFont="1" applyFill="1" applyBorder="1" applyAlignment="1">
      <alignment wrapText="1"/>
    </xf>
    <xf numFmtId="0" fontId="18" fillId="3" borderId="17" xfId="0" applyFont="1" applyFill="1" applyBorder="1" applyAlignment="1">
      <alignment wrapText="1"/>
    </xf>
    <xf numFmtId="0" fontId="18" fillId="3" borderId="19" xfId="0" applyFont="1" applyFill="1" applyBorder="1" applyAlignment="1">
      <alignment wrapText="1"/>
    </xf>
    <xf numFmtId="0" fontId="15" fillId="2" borderId="6" xfId="0" applyFont="1" applyFill="1" applyBorder="1" applyAlignment="1">
      <alignment wrapText="1"/>
    </xf>
    <xf numFmtId="0" fontId="15" fillId="2" borderId="0" xfId="0" applyFont="1" applyFill="1" applyAlignment="1">
      <alignment wrapText="1"/>
    </xf>
    <xf numFmtId="0" fontId="15" fillId="2" borderId="7" xfId="0" applyFont="1" applyFill="1" applyBorder="1" applyAlignment="1">
      <alignment wrapText="1"/>
    </xf>
    <xf numFmtId="0" fontId="5" fillId="0" borderId="0" xfId="0" applyFont="1" applyAlignment="1">
      <alignment horizontal="left"/>
    </xf>
    <xf numFmtId="0" fontId="6" fillId="0" borderId="0" xfId="0" applyFont="1" applyAlignment="1">
      <alignment wrapText="1"/>
    </xf>
    <xf numFmtId="0" fontId="7" fillId="0" borderId="0" xfId="0" applyFont="1" applyAlignment="1">
      <alignment vertical="center" wrapText="1"/>
    </xf>
  </cellXfs>
  <cellStyles count="10">
    <cellStyle name="Comma" xfId="6" builtinId="3"/>
    <cellStyle name="Comma 2" xfId="9" xr:uid="{4910B942-DE9F-4F44-8056-165CEF65D7DB}"/>
    <cellStyle name="Currency" xfId="1" builtinId="4"/>
    <cellStyle name="Currency 2" xfId="7" xr:uid="{3C35F120-96B8-4DDB-9667-6855314B328E}"/>
    <cellStyle name="Normal" xfId="0" builtinId="0"/>
    <cellStyle name="Normal 2" xfId="4" xr:uid="{514F13BB-B00E-4275-A7D2-607218F1270B}"/>
    <cellStyle name="Normal 5" xfId="3" xr:uid="{2356E1FE-55C5-4DE8-8278-E7C613211CF6}"/>
    <cellStyle name="Normal 5 2" xfId="8" xr:uid="{8803C616-A5C0-4E6C-89BC-CB2F27B47680}"/>
    <cellStyle name="Percent" xfId="2" builtinId="5"/>
    <cellStyle name="Percent 2" xfId="5" xr:uid="{84FABCA7-C627-4543-AC68-589A663F5117}"/>
  </cellStyles>
  <dxfs count="0"/>
  <tableStyles count="0" defaultTableStyle="TableStyleMedium2" defaultPivotStyle="PivotStyleLight16"/>
  <colors>
    <mruColors>
      <color rgb="FFFFFF99"/>
      <color rgb="FF002060"/>
      <color rgb="FF00497F"/>
      <color rgb="FFF2F2F2"/>
      <color rgb="FFFFFFCC"/>
      <color rgb="FFC0504D"/>
      <color rgb="FFE6E6E6"/>
      <color rgb="FF0070C0"/>
      <color rgb="FFCCCCCC"/>
      <color rgb="FF76CD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158750</xdr:rowOff>
    </xdr:from>
    <xdr:to>
      <xdr:col>0</xdr:col>
      <xdr:colOff>1202531</xdr:colOff>
      <xdr:row>2</xdr:row>
      <xdr:rowOff>129911</xdr:rowOff>
    </xdr:to>
    <xdr:pic>
      <xdr:nvPicPr>
        <xdr:cNvPr id="3" name="Picture 2">
          <a:extLst>
            <a:ext uri="{FF2B5EF4-FFF2-40B4-BE49-F238E27FC236}">
              <a16:creationId xmlns:a16="http://schemas.microsoft.com/office/drawing/2014/main" id="{2AFBD60D-6C37-4651-A8F6-52C078F87A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8750"/>
          <a:ext cx="1202531" cy="4474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63612</xdr:colOff>
      <xdr:row>0</xdr:row>
      <xdr:rowOff>61408</xdr:rowOff>
    </xdr:from>
    <xdr:to>
      <xdr:col>0</xdr:col>
      <xdr:colOff>1237128</xdr:colOff>
      <xdr:row>2</xdr:row>
      <xdr:rowOff>145121</xdr:rowOff>
    </xdr:to>
    <xdr:pic>
      <xdr:nvPicPr>
        <xdr:cNvPr id="2" name="Picture 1">
          <a:extLst>
            <a:ext uri="{FF2B5EF4-FFF2-40B4-BE49-F238E27FC236}">
              <a16:creationId xmlns:a16="http://schemas.microsoft.com/office/drawing/2014/main" id="{02E58A6C-4C51-490A-9385-7C62E79E4013}"/>
            </a:ext>
          </a:extLst>
        </xdr:cNvPr>
        <xdr:cNvPicPr>
          <a:picLocks noChangeAspect="1"/>
        </xdr:cNvPicPr>
      </xdr:nvPicPr>
      <xdr:blipFill rotWithShape="1">
        <a:blip xmlns:r="http://schemas.openxmlformats.org/officeDocument/2006/relationships" r:embed="rId1"/>
        <a:srcRect t="10734" b="11055"/>
        <a:stretch/>
      </xdr:blipFill>
      <xdr:spPr>
        <a:xfrm>
          <a:off x="63612" y="61408"/>
          <a:ext cx="1173516" cy="4423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63612</xdr:colOff>
      <xdr:row>0</xdr:row>
      <xdr:rowOff>61408</xdr:rowOff>
    </xdr:from>
    <xdr:to>
      <xdr:col>0</xdr:col>
      <xdr:colOff>1237128</xdr:colOff>
      <xdr:row>2</xdr:row>
      <xdr:rowOff>145121</xdr:rowOff>
    </xdr:to>
    <xdr:pic>
      <xdr:nvPicPr>
        <xdr:cNvPr id="2" name="Picture 1">
          <a:extLst>
            <a:ext uri="{FF2B5EF4-FFF2-40B4-BE49-F238E27FC236}">
              <a16:creationId xmlns:a16="http://schemas.microsoft.com/office/drawing/2014/main" id="{B24EDBB3-176C-4060-BD5A-127C91770535}"/>
            </a:ext>
          </a:extLst>
        </xdr:cNvPr>
        <xdr:cNvPicPr>
          <a:picLocks noChangeAspect="1"/>
        </xdr:cNvPicPr>
      </xdr:nvPicPr>
      <xdr:blipFill rotWithShape="1">
        <a:blip xmlns:r="http://schemas.openxmlformats.org/officeDocument/2006/relationships" r:embed="rId1"/>
        <a:srcRect t="10734" b="11055"/>
        <a:stretch/>
      </xdr:blipFill>
      <xdr:spPr>
        <a:xfrm>
          <a:off x="63612" y="61408"/>
          <a:ext cx="1173516" cy="4494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855302</xdr:colOff>
      <xdr:row>0</xdr:row>
      <xdr:rowOff>137027</xdr:rowOff>
    </xdr:from>
    <xdr:to>
      <xdr:col>15</xdr:col>
      <xdr:colOff>665019</xdr:colOff>
      <xdr:row>4</xdr:row>
      <xdr:rowOff>10542</xdr:rowOff>
    </xdr:to>
    <xdr:pic>
      <xdr:nvPicPr>
        <xdr:cNvPr id="3" name="Picture 2">
          <a:extLst>
            <a:ext uri="{FF2B5EF4-FFF2-40B4-BE49-F238E27FC236}">
              <a16:creationId xmlns:a16="http://schemas.microsoft.com/office/drawing/2014/main" id="{5CAA8C80-E602-42E0-B5F1-628424318F39}"/>
            </a:ext>
          </a:extLst>
        </xdr:cNvPr>
        <xdr:cNvPicPr>
          <a:picLocks noChangeAspect="1"/>
        </xdr:cNvPicPr>
      </xdr:nvPicPr>
      <xdr:blipFill rotWithShape="1">
        <a:blip xmlns:r="http://schemas.openxmlformats.org/officeDocument/2006/relationships" r:embed="rId1"/>
        <a:srcRect t="10734" b="11055"/>
        <a:stretch/>
      </xdr:blipFill>
      <xdr:spPr>
        <a:xfrm>
          <a:off x="17550722" y="137027"/>
          <a:ext cx="2751037" cy="848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43544</xdr:colOff>
      <xdr:row>0</xdr:row>
      <xdr:rowOff>60827</xdr:rowOff>
    </xdr:from>
    <xdr:to>
      <xdr:col>0</xdr:col>
      <xdr:colOff>3435848</xdr:colOff>
      <xdr:row>3</xdr:row>
      <xdr:rowOff>72739</xdr:rowOff>
    </xdr:to>
    <xdr:pic>
      <xdr:nvPicPr>
        <xdr:cNvPr id="2" name="Picture 1">
          <a:extLst>
            <a:ext uri="{FF2B5EF4-FFF2-40B4-BE49-F238E27FC236}">
              <a16:creationId xmlns:a16="http://schemas.microsoft.com/office/drawing/2014/main" id="{92F37315-7C48-4CB4-816A-9091D8330A78}"/>
            </a:ext>
          </a:extLst>
        </xdr:cNvPr>
        <xdr:cNvPicPr>
          <a:picLocks noChangeAspect="1"/>
        </xdr:cNvPicPr>
      </xdr:nvPicPr>
      <xdr:blipFill rotWithShape="1">
        <a:blip xmlns:r="http://schemas.openxmlformats.org/officeDocument/2006/relationships" r:embed="rId1"/>
        <a:srcRect t="10734" b="11055"/>
        <a:stretch/>
      </xdr:blipFill>
      <xdr:spPr>
        <a:xfrm>
          <a:off x="43544" y="60827"/>
          <a:ext cx="1670184" cy="5148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107156</xdr:colOff>
      <xdr:row>0</xdr:row>
      <xdr:rowOff>178591</xdr:rowOff>
    </xdr:from>
    <xdr:to>
      <xdr:col>2</xdr:col>
      <xdr:colOff>4782</xdr:colOff>
      <xdr:row>5</xdr:row>
      <xdr:rowOff>41023</xdr:rowOff>
    </xdr:to>
    <xdr:pic>
      <xdr:nvPicPr>
        <xdr:cNvPr id="2" name="Picture 1">
          <a:extLst>
            <a:ext uri="{FF2B5EF4-FFF2-40B4-BE49-F238E27FC236}">
              <a16:creationId xmlns:a16="http://schemas.microsoft.com/office/drawing/2014/main" id="{CAB18B97-6DB7-4147-B8E3-3330B78B6C00}"/>
            </a:ext>
          </a:extLst>
        </xdr:cNvPr>
        <xdr:cNvPicPr>
          <a:picLocks noChangeAspect="1"/>
        </xdr:cNvPicPr>
      </xdr:nvPicPr>
      <xdr:blipFill rotWithShape="1">
        <a:blip xmlns:r="http://schemas.openxmlformats.org/officeDocument/2006/relationships" r:embed="rId1"/>
        <a:srcRect t="10734" b="11055"/>
        <a:stretch/>
      </xdr:blipFill>
      <xdr:spPr>
        <a:xfrm>
          <a:off x="107156" y="178591"/>
          <a:ext cx="1866356" cy="7082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XLCubedForma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CubedFormats"/>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64"/>
  <sheetViews>
    <sheetView showGridLines="0" tabSelected="1" zoomScale="80" zoomScaleNormal="80" zoomScaleSheetLayoutView="80" workbookViewId="0">
      <pane ySplit="9" topLeftCell="A11" activePane="bottomLeft" state="frozen"/>
      <selection pane="bottomLeft" activeCell="J2" sqref="J2"/>
    </sheetView>
  </sheetViews>
  <sheetFormatPr defaultColWidth="21.296875" defaultRowHeight="13" x14ac:dyDescent="0.3"/>
  <cols>
    <col min="1" max="1" width="74.69921875" customWidth="1"/>
    <col min="2" max="2" width="4" style="745" customWidth="1"/>
    <col min="3" max="5" width="14.796875" customWidth="1"/>
    <col min="6" max="6" width="14.796875" style="741" customWidth="1"/>
    <col min="7" max="7" width="14.796875" customWidth="1"/>
    <col min="8" max="8" width="4.19921875" customWidth="1"/>
    <col min="9" max="13" width="14.796875" customWidth="1"/>
    <col min="14" max="15" width="27.296875" customWidth="1"/>
  </cols>
  <sheetData>
    <row r="1" spans="1:23" ht="16.399999999999999" customHeight="1" x14ac:dyDescent="0.3">
      <c r="A1" s="659"/>
      <c r="B1" s="740"/>
      <c r="C1" s="2"/>
      <c r="D1" s="2"/>
      <c r="G1" s="2"/>
      <c r="I1" s="2"/>
      <c r="J1" s="2"/>
      <c r="K1" s="2"/>
    </row>
    <row r="2" spans="1:23" ht="21.65" customHeight="1" x14ac:dyDescent="0.3">
      <c r="A2" s="87"/>
      <c r="B2" s="740"/>
      <c r="C2" s="2"/>
      <c r="D2" s="2"/>
      <c r="G2" s="2"/>
      <c r="I2" s="2"/>
      <c r="J2" s="2"/>
      <c r="K2" s="2"/>
    </row>
    <row r="3" spans="1:23" ht="17.899999999999999" customHeight="1" x14ac:dyDescent="0.3">
      <c r="A3" s="87"/>
      <c r="B3" s="740"/>
      <c r="C3" s="2"/>
      <c r="D3" s="2"/>
      <c r="G3" s="2"/>
      <c r="I3" s="2"/>
      <c r="J3" s="2"/>
      <c r="K3" s="2"/>
    </row>
    <row r="4" spans="1:23" ht="21.65" customHeight="1" x14ac:dyDescent="0.4">
      <c r="A4" s="434" t="s">
        <v>148</v>
      </c>
      <c r="B4" s="740"/>
      <c r="C4" s="3"/>
      <c r="D4" s="3"/>
      <c r="G4" s="3"/>
      <c r="I4" s="3"/>
      <c r="J4" s="3"/>
      <c r="K4" s="3"/>
    </row>
    <row r="5" spans="1:23" ht="15.65" customHeight="1" x14ac:dyDescent="0.3">
      <c r="A5" s="433" t="s">
        <v>166</v>
      </c>
      <c r="B5" s="740"/>
      <c r="C5" s="81"/>
      <c r="D5" s="81"/>
      <c r="G5" s="81"/>
      <c r="I5" s="81"/>
      <c r="J5" s="81"/>
      <c r="K5" s="81"/>
    </row>
    <row r="6" spans="1:23" ht="23.25" customHeight="1" x14ac:dyDescent="0.3">
      <c r="A6" s="742" t="s">
        <v>149</v>
      </c>
      <c r="B6" s="740"/>
      <c r="C6" s="81"/>
      <c r="D6" s="81"/>
      <c r="G6" s="81"/>
      <c r="I6" s="81"/>
      <c r="J6" s="81"/>
      <c r="K6" s="81"/>
    </row>
    <row r="7" spans="1:23" ht="16.399999999999999" customHeight="1" x14ac:dyDescent="0.3">
      <c r="A7" s="69" t="s">
        <v>61</v>
      </c>
      <c r="B7" s="740"/>
      <c r="C7" s="80"/>
      <c r="D7" s="80"/>
      <c r="G7" s="80"/>
      <c r="I7" s="80"/>
      <c r="J7" s="80"/>
      <c r="K7" s="80"/>
    </row>
    <row r="8" spans="1:23" s="483" customFormat="1" ht="15.5" x14ac:dyDescent="0.35">
      <c r="A8" s="751" t="s">
        <v>1</v>
      </c>
      <c r="B8" s="743"/>
      <c r="C8" s="950">
        <v>2023</v>
      </c>
      <c r="D8" s="950"/>
      <c r="E8" s="950"/>
      <c r="F8" s="950"/>
      <c r="G8" s="950"/>
      <c r="H8" s="783"/>
      <c r="I8" s="951">
        <v>2024</v>
      </c>
      <c r="J8" s="951"/>
      <c r="K8" s="951"/>
      <c r="L8" s="951"/>
      <c r="M8" s="951"/>
      <c r="N8"/>
      <c r="O8"/>
      <c r="P8"/>
    </row>
    <row r="9" spans="1:23" ht="18.649999999999999" customHeight="1" x14ac:dyDescent="0.5">
      <c r="A9" s="752"/>
      <c r="B9" s="784"/>
      <c r="C9" s="919" t="s">
        <v>4</v>
      </c>
      <c r="D9" s="919" t="s">
        <v>5</v>
      </c>
      <c r="E9" s="919" t="s">
        <v>6</v>
      </c>
      <c r="F9" s="919" t="s">
        <v>7</v>
      </c>
      <c r="G9" s="753" t="s">
        <v>8</v>
      </c>
      <c r="H9" s="785"/>
      <c r="I9" s="919" t="s">
        <v>4</v>
      </c>
      <c r="J9" s="919" t="s">
        <v>5</v>
      </c>
      <c r="K9" s="919" t="s">
        <v>6</v>
      </c>
      <c r="L9" s="921" t="s">
        <v>7</v>
      </c>
      <c r="M9" s="753" t="s">
        <v>8</v>
      </c>
    </row>
    <row r="10" spans="1:23" ht="19.75" customHeight="1" x14ac:dyDescent="0.3">
      <c r="A10" s="748" t="s">
        <v>62</v>
      </c>
      <c r="B10" s="743"/>
      <c r="C10" s="666"/>
      <c r="D10" s="661"/>
      <c r="E10" s="661"/>
      <c r="F10" s="667"/>
      <c r="G10" s="667"/>
      <c r="H10" s="657"/>
      <c r="I10" s="666"/>
      <c r="J10" s="661"/>
      <c r="K10" s="661"/>
      <c r="L10" s="890"/>
      <c r="M10" s="890"/>
      <c r="Q10" s="657"/>
      <c r="R10" s="657"/>
      <c r="S10" s="657"/>
      <c r="T10" s="657"/>
      <c r="U10" s="657"/>
      <c r="V10" s="657"/>
    </row>
    <row r="11" spans="1:23" ht="16.75" customHeight="1" x14ac:dyDescent="0.35">
      <c r="A11" s="749" t="s">
        <v>9</v>
      </c>
      <c r="B11" s="743"/>
      <c r="C11" s="716">
        <v>1210.9000000000001</v>
      </c>
      <c r="D11" s="656">
        <v>1170.2</v>
      </c>
      <c r="E11" s="656">
        <v>1152.0999999999999</v>
      </c>
      <c r="F11" s="717">
        <v>1157.3</v>
      </c>
      <c r="G11" s="717">
        <v>4690.5</v>
      </c>
      <c r="H11" s="744"/>
      <c r="I11" s="851">
        <v>1165.5</v>
      </c>
      <c r="J11" s="920">
        <v>1146.5999999999999</v>
      </c>
      <c r="K11" s="920">
        <v>1167.5</v>
      </c>
      <c r="L11" s="717">
        <v>1248.4000000000001</v>
      </c>
      <c r="M11" s="717">
        <v>4727.8999999999996</v>
      </c>
      <c r="Q11" s="885"/>
      <c r="R11" s="885"/>
      <c r="U11" s="657"/>
      <c r="V11" s="657"/>
      <c r="W11" s="656"/>
    </row>
    <row r="12" spans="1:23" ht="19.25" customHeight="1" x14ac:dyDescent="0.35">
      <c r="A12" s="750" t="s">
        <v>85</v>
      </c>
      <c r="C12" s="810">
        <v>3.4000000000000002E-2</v>
      </c>
      <c r="D12" s="819">
        <v>-2.1000000000000001E-2</v>
      </c>
      <c r="E12" s="819">
        <v>-6.0999999999999999E-2</v>
      </c>
      <c r="F12" s="834">
        <v>-0.06</v>
      </c>
      <c r="G12" s="834">
        <v>-2.7999999999999997E-2</v>
      </c>
      <c r="H12" s="811"/>
      <c r="I12" s="852">
        <v>-3.7999999999999999E-2</v>
      </c>
      <c r="J12" s="819">
        <v>-0.02</v>
      </c>
      <c r="K12" s="887">
        <v>1.3000000000000001E-2</v>
      </c>
      <c r="L12" s="886">
        <v>7.9000000000000001E-2</v>
      </c>
      <c r="M12" s="886">
        <v>8.0000000000000002E-3</v>
      </c>
      <c r="Q12" s="885"/>
      <c r="R12" s="885"/>
      <c r="U12" s="657"/>
      <c r="V12" s="657"/>
    </row>
    <row r="13" spans="1:23" ht="19.25" customHeight="1" x14ac:dyDescent="0.35">
      <c r="A13" s="817" t="s">
        <v>78</v>
      </c>
      <c r="B13" s="786"/>
      <c r="C13" s="813">
        <v>-1.7000000000000001E-2</v>
      </c>
      <c r="D13" s="820">
        <v>-3.4000000000000002E-2</v>
      </c>
      <c r="E13" s="820">
        <v>-1.4999999999999999E-2</v>
      </c>
      <c r="F13" s="812">
        <v>4.0000000000000001E-3</v>
      </c>
      <c r="G13" s="835" t="s">
        <v>10</v>
      </c>
      <c r="H13" s="811"/>
      <c r="I13" s="853">
        <v>6.9999999999999993E-3</v>
      </c>
      <c r="J13" s="820">
        <v>-1.6E-2</v>
      </c>
      <c r="K13" s="888">
        <v>1.8000000000000002E-2</v>
      </c>
      <c r="L13" s="835">
        <v>6.9000000000000006E-2</v>
      </c>
      <c r="M13" s="835" t="s">
        <v>10</v>
      </c>
      <c r="Q13" s="885"/>
      <c r="R13" s="885"/>
      <c r="U13" s="657"/>
      <c r="V13" s="657"/>
    </row>
    <row r="14" spans="1:23" ht="19.5" customHeight="1" x14ac:dyDescent="0.35">
      <c r="A14" s="750" t="s">
        <v>176</v>
      </c>
      <c r="B14" s="787"/>
      <c r="C14" s="815">
        <v>7.0000000000000007E-2</v>
      </c>
      <c r="D14" s="819">
        <v>-1.7000000000000001E-2</v>
      </c>
      <c r="E14" s="819">
        <v>-7.8E-2</v>
      </c>
      <c r="F14" s="834">
        <v>-7.0999999999999994E-2</v>
      </c>
      <c r="G14" s="834">
        <v>-2.5999999999999999E-2</v>
      </c>
      <c r="H14" s="811"/>
      <c r="I14" s="852">
        <v>-4.8000000000000001E-2</v>
      </c>
      <c r="J14" s="819">
        <v>-2.8000000000000001E-2</v>
      </c>
      <c r="K14" s="819">
        <v>-3.0000000000000001E-3</v>
      </c>
      <c r="L14" s="886">
        <v>0.01</v>
      </c>
      <c r="M14" s="834">
        <v>-1.7000000000000001E-2</v>
      </c>
      <c r="Q14" s="885"/>
      <c r="R14" s="885"/>
      <c r="U14" s="657"/>
      <c r="V14" s="657"/>
    </row>
    <row r="15" spans="1:23" ht="19.5" customHeight="1" x14ac:dyDescent="0.35">
      <c r="A15" s="937" t="s">
        <v>177</v>
      </c>
      <c r="B15" s="923"/>
      <c r="C15" s="938">
        <v>4.9000000000000002E-2</v>
      </c>
      <c r="D15" s="939">
        <v>-2.4E-2</v>
      </c>
      <c r="E15" s="939">
        <v>-0.08</v>
      </c>
      <c r="F15" s="940">
        <v>-7.2999999999999995E-2</v>
      </c>
      <c r="G15" s="940">
        <v>-3.4000000000000002E-2</v>
      </c>
      <c r="H15" s="924"/>
      <c r="I15" s="941">
        <v>-4.2999999999999997E-2</v>
      </c>
      <c r="J15" s="939">
        <v>-1.7000000000000001E-2</v>
      </c>
      <c r="K15" s="942">
        <v>9.0000000000000011E-3</v>
      </c>
      <c r="L15" s="943">
        <v>8.3000000000000004E-2</v>
      </c>
      <c r="M15" s="944">
        <v>6.9999999999999993E-3</v>
      </c>
      <c r="N15" s="729"/>
      <c r="O15" s="729"/>
      <c r="P15" s="729"/>
      <c r="Q15" s="925"/>
      <c r="R15" s="925"/>
      <c r="S15" s="729"/>
      <c r="T15" s="729"/>
      <c r="U15" s="730"/>
      <c r="V15" s="730"/>
      <c r="W15" s="729"/>
    </row>
    <row r="16" spans="1:23" ht="19.5" customHeight="1" x14ac:dyDescent="0.35">
      <c r="A16" s="929" t="s">
        <v>178</v>
      </c>
      <c r="B16" s="922"/>
      <c r="C16" s="930">
        <v>-2.5000000000000001E-2</v>
      </c>
      <c r="D16" s="931">
        <v>-3.6000000000000004E-2</v>
      </c>
      <c r="E16" s="931">
        <v>-1.4E-2</v>
      </c>
      <c r="F16" s="932">
        <v>3.0000000000000001E-3</v>
      </c>
      <c r="G16" s="933" t="s">
        <v>10</v>
      </c>
      <c r="H16" s="924"/>
      <c r="I16" s="934">
        <v>3.0000000000000001E-3</v>
      </c>
      <c r="J16" s="931">
        <v>-1.2E-2</v>
      </c>
      <c r="K16" s="935">
        <v>1.1000000000000001E-2</v>
      </c>
      <c r="L16" s="933">
        <v>0.08</v>
      </c>
      <c r="M16" s="936" t="s">
        <v>10</v>
      </c>
      <c r="N16" s="729"/>
      <c r="O16" s="729"/>
      <c r="P16" s="729"/>
      <c r="Q16" s="925"/>
      <c r="R16" s="925"/>
      <c r="S16" s="729"/>
      <c r="T16" s="729"/>
      <c r="U16" s="730"/>
      <c r="V16" s="730"/>
      <c r="W16" s="729"/>
    </row>
    <row r="17" spans="1:22" ht="19.25" customHeight="1" x14ac:dyDescent="0.35">
      <c r="A17" s="754" t="s">
        <v>135</v>
      </c>
      <c r="B17" s="788"/>
      <c r="C17" s="668"/>
      <c r="D17" s="489"/>
      <c r="E17" s="489"/>
      <c r="F17" s="669"/>
      <c r="G17" s="758"/>
      <c r="H17" s="744"/>
      <c r="I17" s="668"/>
      <c r="J17" s="489"/>
      <c r="K17" s="489"/>
      <c r="L17" s="489"/>
      <c r="M17" s="758"/>
      <c r="Q17" s="885"/>
      <c r="R17" s="885"/>
      <c r="U17" s="657"/>
      <c r="V17" s="657"/>
    </row>
    <row r="18" spans="1:22" ht="19.5" customHeight="1" x14ac:dyDescent="0.35">
      <c r="A18" s="755" t="s">
        <v>17</v>
      </c>
      <c r="B18" s="788"/>
      <c r="C18" s="684">
        <v>270.7</v>
      </c>
      <c r="D18" s="456">
        <v>259</v>
      </c>
      <c r="E18" s="789">
        <v>246.4</v>
      </c>
      <c r="F18" s="789">
        <f>242.4-0.1</f>
        <v>242.3</v>
      </c>
      <c r="G18" s="721">
        <v>1018.4</v>
      </c>
      <c r="H18" s="744"/>
      <c r="I18" s="854">
        <f>242.7+0.1</f>
        <v>242.79999999999998</v>
      </c>
      <c r="J18" s="789">
        <v>244.4</v>
      </c>
      <c r="K18" s="789">
        <v>254.6</v>
      </c>
      <c r="L18" s="789">
        <v>280.89999999999998</v>
      </c>
      <c r="M18" s="721">
        <v>1022.6</v>
      </c>
      <c r="Q18" s="885"/>
      <c r="R18" s="885"/>
      <c r="T18" s="94"/>
      <c r="V18" s="657"/>
    </row>
    <row r="19" spans="1:22" s="94" customFormat="1" ht="19.5" customHeight="1" x14ac:dyDescent="0.35">
      <c r="A19" s="756" t="s">
        <v>13</v>
      </c>
      <c r="B19" s="784"/>
      <c r="C19" s="692">
        <v>0.22399999999999998</v>
      </c>
      <c r="D19" s="457">
        <v>0.22100000000000003</v>
      </c>
      <c r="E19" s="457">
        <v>0.214</v>
      </c>
      <c r="F19" s="457">
        <v>0.20899999999999999</v>
      </c>
      <c r="G19" s="722">
        <v>0.217</v>
      </c>
      <c r="H19" s="811"/>
      <c r="I19" s="692">
        <v>0.20800000000000002</v>
      </c>
      <c r="J19" s="457">
        <v>0.21300000000000002</v>
      </c>
      <c r="K19" s="457">
        <v>0.218</v>
      </c>
      <c r="L19" s="457">
        <v>0.22500000000000001</v>
      </c>
      <c r="M19" s="722">
        <v>0.21600000000000003</v>
      </c>
      <c r="O19"/>
      <c r="P19"/>
      <c r="Q19" s="885"/>
      <c r="R19" s="885"/>
      <c r="T19"/>
      <c r="U19"/>
      <c r="V19" s="657"/>
    </row>
    <row r="20" spans="1:22" s="94" customFormat="1" ht="19.5" customHeight="1" x14ac:dyDescent="0.35">
      <c r="A20" s="756" t="s">
        <v>85</v>
      </c>
      <c r="B20" s="788"/>
      <c r="C20" s="692">
        <v>4.0999999999999995E-2</v>
      </c>
      <c r="D20" s="457">
        <v>3.2000000000000001E-2</v>
      </c>
      <c r="E20" s="820">
        <v>-3.3000000000000002E-2</v>
      </c>
      <c r="F20" s="820">
        <v>-7.0999999999999994E-2</v>
      </c>
      <c r="G20" s="836">
        <v>-8.0000000000000002E-3</v>
      </c>
      <c r="H20" s="811"/>
      <c r="I20" s="813">
        <v>-0.10300000000000001</v>
      </c>
      <c r="J20" s="820">
        <v>-5.5999999999999994E-2</v>
      </c>
      <c r="K20" s="457">
        <v>3.3000000000000002E-2</v>
      </c>
      <c r="L20" s="457">
        <v>0.159</v>
      </c>
      <c r="M20" s="722">
        <v>4.0000000000000001E-3</v>
      </c>
      <c r="P20"/>
      <c r="Q20" s="885"/>
      <c r="R20" s="885"/>
      <c r="U20"/>
      <c r="V20" s="657"/>
    </row>
    <row r="21" spans="1:22" ht="19.5" customHeight="1" x14ac:dyDescent="0.35">
      <c r="A21" s="755" t="s">
        <v>182</v>
      </c>
      <c r="B21" s="788"/>
      <c r="C21" s="684">
        <f>278.4-0.1</f>
        <v>278.29999999999995</v>
      </c>
      <c r="D21" s="456">
        <v>273.5</v>
      </c>
      <c r="E21" s="789">
        <v>263</v>
      </c>
      <c r="F21" s="789">
        <v>258.2</v>
      </c>
      <c r="G21" s="721">
        <v>1073</v>
      </c>
      <c r="H21" s="744"/>
      <c r="I21" s="854">
        <v>259.10000000000002</v>
      </c>
      <c r="J21" s="789">
        <v>252.3</v>
      </c>
      <c r="K21" s="789">
        <v>251.1</v>
      </c>
      <c r="L21" s="789">
        <v>250.6</v>
      </c>
      <c r="M21" s="721">
        <v>1013.1</v>
      </c>
      <c r="O21" s="94"/>
      <c r="Q21" s="885"/>
      <c r="R21" s="885"/>
      <c r="V21" s="657"/>
    </row>
    <row r="22" spans="1:22" s="94" customFormat="1" ht="19.5" customHeight="1" x14ac:dyDescent="0.35">
      <c r="A22" s="756" t="s">
        <v>13</v>
      </c>
      <c r="C22" s="692">
        <v>0.23</v>
      </c>
      <c r="D22" s="457">
        <v>0.23399999999999999</v>
      </c>
      <c r="E22" s="457">
        <v>0.22800000000000001</v>
      </c>
      <c r="F22" s="457">
        <v>0.223</v>
      </c>
      <c r="G22" s="722">
        <v>0.22899999999999998</v>
      </c>
      <c r="H22" s="811"/>
      <c r="I22" s="692">
        <v>0.222</v>
      </c>
      <c r="J22" s="457">
        <v>0.22</v>
      </c>
      <c r="K22" s="457">
        <v>0.215</v>
      </c>
      <c r="L22" s="457">
        <v>0.20100000000000001</v>
      </c>
      <c r="M22" s="722">
        <v>0.214</v>
      </c>
      <c r="O22"/>
      <c r="P22"/>
      <c r="Q22" s="885"/>
      <c r="R22" s="885"/>
      <c r="T22"/>
      <c r="U22"/>
      <c r="V22" s="657"/>
    </row>
    <row r="23" spans="1:22" s="94" customFormat="1" ht="19.5" customHeight="1" x14ac:dyDescent="0.35">
      <c r="A23" s="756" t="s">
        <v>85</v>
      </c>
      <c r="C23" s="692">
        <v>4.9000000000000002E-2</v>
      </c>
      <c r="D23" s="820">
        <v>-0.01</v>
      </c>
      <c r="E23" s="820">
        <v>-6.2000000000000006E-2</v>
      </c>
      <c r="F23" s="820">
        <v>-4.4000000000000004E-2</v>
      </c>
      <c r="G23" s="836">
        <v>-1.8000000000000002E-2</v>
      </c>
      <c r="H23" s="811"/>
      <c r="I23" s="813">
        <v>-6.9000000000000006E-2</v>
      </c>
      <c r="J23" s="820">
        <v>-7.6999999999999999E-2</v>
      </c>
      <c r="K23" s="820">
        <v>-4.4999999999999998E-2</v>
      </c>
      <c r="L23" s="820">
        <v>-0.03</v>
      </c>
      <c r="M23" s="836">
        <v>-5.5999999999999994E-2</v>
      </c>
      <c r="P23"/>
      <c r="Q23" s="885"/>
      <c r="R23" s="885"/>
      <c r="U23"/>
      <c r="V23" s="657"/>
    </row>
    <row r="24" spans="1:22" ht="19.5" customHeight="1" x14ac:dyDescent="0.35">
      <c r="A24" s="755" t="s">
        <v>19</v>
      </c>
      <c r="B24" s="784"/>
      <c r="C24" s="684">
        <v>189.2</v>
      </c>
      <c r="D24" s="456">
        <v>175.2</v>
      </c>
      <c r="E24" s="789">
        <v>174.3</v>
      </c>
      <c r="F24" s="789">
        <v>169</v>
      </c>
      <c r="G24" s="721">
        <v>707.7</v>
      </c>
      <c r="H24" s="744"/>
      <c r="I24" s="854">
        <f>173.4+0.1</f>
        <v>173.5</v>
      </c>
      <c r="J24" s="789">
        <v>168.8</v>
      </c>
      <c r="K24" s="789">
        <v>178.1</v>
      </c>
      <c r="L24" s="789">
        <v>182</v>
      </c>
      <c r="M24" s="721">
        <v>702.4</v>
      </c>
      <c r="Q24" s="885"/>
      <c r="R24" s="885"/>
      <c r="T24" s="94"/>
      <c r="V24" s="657"/>
    </row>
    <row r="25" spans="1:22" s="94" customFormat="1" ht="19.5" customHeight="1" x14ac:dyDescent="0.35">
      <c r="A25" s="756" t="s">
        <v>13</v>
      </c>
      <c r="B25" s="788"/>
      <c r="C25" s="692">
        <v>0.156</v>
      </c>
      <c r="D25" s="457">
        <v>0.15</v>
      </c>
      <c r="E25" s="457">
        <v>0.151</v>
      </c>
      <c r="F25" s="457">
        <v>0.14599999999999999</v>
      </c>
      <c r="G25" s="722">
        <v>0.151</v>
      </c>
      <c r="H25" s="811"/>
      <c r="I25" s="692">
        <v>0.14899999999999999</v>
      </c>
      <c r="J25" s="457">
        <v>0.14699999999999999</v>
      </c>
      <c r="K25" s="457">
        <v>0.153</v>
      </c>
      <c r="L25" s="457">
        <v>0.14599999999999999</v>
      </c>
      <c r="M25" s="722">
        <v>0.14899999999999999</v>
      </c>
      <c r="N25"/>
      <c r="O25"/>
      <c r="P25"/>
      <c r="Q25" s="885"/>
      <c r="R25" s="885"/>
      <c r="S25"/>
      <c r="T25"/>
      <c r="U25"/>
      <c r="V25" s="657"/>
    </row>
    <row r="26" spans="1:22" s="94" customFormat="1" ht="19.5" customHeight="1" x14ac:dyDescent="0.35">
      <c r="A26" s="756" t="s">
        <v>85</v>
      </c>
      <c r="B26" s="788"/>
      <c r="C26" s="813">
        <v>-2E-3</v>
      </c>
      <c r="D26" s="820">
        <v>-0.10300000000000001</v>
      </c>
      <c r="E26" s="820">
        <v>-0.151</v>
      </c>
      <c r="F26" s="820">
        <v>-0.16800000000000001</v>
      </c>
      <c r="G26" s="836">
        <v>-0.10800000000000001</v>
      </c>
      <c r="H26" s="811"/>
      <c r="I26" s="813">
        <v>-8.3000000000000004E-2</v>
      </c>
      <c r="J26" s="820">
        <v>-3.7000000000000005E-2</v>
      </c>
      <c r="K26" s="457">
        <v>2.1000000000000001E-2</v>
      </c>
      <c r="L26" s="457">
        <v>7.6999999999999999E-2</v>
      </c>
      <c r="M26" s="836">
        <v>-8.0000000000000002E-3</v>
      </c>
      <c r="N26"/>
      <c r="O26"/>
      <c r="P26"/>
      <c r="Q26" s="885"/>
      <c r="R26" s="885"/>
      <c r="S26"/>
      <c r="T26"/>
      <c r="U26"/>
      <c r="V26" s="657"/>
    </row>
    <row r="27" spans="1:22" ht="19.5" customHeight="1" x14ac:dyDescent="0.35">
      <c r="A27" s="755" t="s">
        <v>20</v>
      </c>
      <c r="B27" s="784"/>
      <c r="C27" s="684">
        <v>202.4</v>
      </c>
      <c r="D27" s="456">
        <v>189.7</v>
      </c>
      <c r="E27" s="789">
        <v>183.9</v>
      </c>
      <c r="F27" s="789">
        <f>178.1-0.1</f>
        <v>178</v>
      </c>
      <c r="G27" s="721">
        <v>754</v>
      </c>
      <c r="H27" s="744"/>
      <c r="I27" s="854">
        <v>170.3</v>
      </c>
      <c r="J27" s="789">
        <v>165.8</v>
      </c>
      <c r="K27" s="789">
        <v>167.4</v>
      </c>
      <c r="L27" s="789">
        <v>171.1</v>
      </c>
      <c r="M27" s="721">
        <v>674.6</v>
      </c>
      <c r="O27" s="94"/>
      <c r="Q27" s="885"/>
      <c r="R27" s="885"/>
      <c r="V27" s="657"/>
    </row>
    <row r="28" spans="1:22" s="94" customFormat="1" ht="19.5" customHeight="1" x14ac:dyDescent="0.35">
      <c r="A28" s="756" t="s">
        <v>13</v>
      </c>
      <c r="B28" s="788"/>
      <c r="C28" s="692">
        <v>0.16700000000000001</v>
      </c>
      <c r="D28" s="457">
        <v>0.16200000000000001</v>
      </c>
      <c r="E28" s="457">
        <v>0.16</v>
      </c>
      <c r="F28" s="457">
        <v>0.154</v>
      </c>
      <c r="G28" s="722">
        <v>0.161</v>
      </c>
      <c r="H28" s="811"/>
      <c r="I28" s="692">
        <v>0.14599999999999999</v>
      </c>
      <c r="J28" s="457">
        <v>0.14499999999999999</v>
      </c>
      <c r="K28" s="457">
        <v>0.14300000000000002</v>
      </c>
      <c r="L28" s="457">
        <v>0.13699999999999998</v>
      </c>
      <c r="M28" s="722">
        <v>0.14300000000000002</v>
      </c>
      <c r="N28"/>
      <c r="O28"/>
      <c r="P28"/>
      <c r="Q28" s="885"/>
      <c r="R28" s="885"/>
      <c r="S28"/>
      <c r="T28"/>
      <c r="U28"/>
      <c r="V28" s="657"/>
    </row>
    <row r="29" spans="1:22" s="94" customFormat="1" ht="19.5" customHeight="1" x14ac:dyDescent="0.35">
      <c r="A29" s="756" t="s">
        <v>85</v>
      </c>
      <c r="B29" s="788"/>
      <c r="C29" s="692">
        <v>4.2000000000000003E-2</v>
      </c>
      <c r="D29" s="820">
        <v>-4.0999999999999995E-2</v>
      </c>
      <c r="E29" s="820">
        <v>-0.12</v>
      </c>
      <c r="F29" s="820">
        <v>-0.14800000000000002</v>
      </c>
      <c r="G29" s="836">
        <v>-6.9000000000000006E-2</v>
      </c>
      <c r="H29" s="811"/>
      <c r="I29" s="813">
        <v>-0.158</v>
      </c>
      <c r="J29" s="820">
        <v>-0.126</v>
      </c>
      <c r="K29" s="820">
        <v>-0.09</v>
      </c>
      <c r="L29" s="820">
        <v>-3.9E-2</v>
      </c>
      <c r="M29" s="836">
        <v>-0.105</v>
      </c>
      <c r="N29"/>
      <c r="O29"/>
      <c r="P29"/>
      <c r="Q29" s="885"/>
      <c r="R29" s="885"/>
      <c r="S29"/>
      <c r="T29"/>
      <c r="U29"/>
      <c r="V29" s="657"/>
    </row>
    <row r="30" spans="1:22" ht="19.5" customHeight="1" x14ac:dyDescent="0.35">
      <c r="A30" s="755" t="s">
        <v>21</v>
      </c>
      <c r="B30" s="784"/>
      <c r="C30" s="684">
        <f>111.3-0.1</f>
        <v>111.2</v>
      </c>
      <c r="D30" s="456">
        <v>114.4</v>
      </c>
      <c r="E30" s="789">
        <v>124.2</v>
      </c>
      <c r="F30" s="789">
        <f>140+0.1</f>
        <v>140.1</v>
      </c>
      <c r="G30" s="721">
        <v>489.9</v>
      </c>
      <c r="H30" s="744"/>
      <c r="I30" s="854">
        <v>140.19999999999999</v>
      </c>
      <c r="J30" s="789">
        <v>140.1</v>
      </c>
      <c r="K30" s="789">
        <v>142.30000000000001</v>
      </c>
      <c r="L30" s="789">
        <v>152</v>
      </c>
      <c r="M30" s="721">
        <v>574.6</v>
      </c>
      <c r="Q30" s="885"/>
      <c r="R30" s="885"/>
      <c r="U30" s="657"/>
      <c r="V30" s="657"/>
    </row>
    <row r="31" spans="1:22" s="94" customFormat="1" ht="19.5" customHeight="1" x14ac:dyDescent="0.35">
      <c r="A31" s="756" t="s">
        <v>13</v>
      </c>
      <c r="B31" s="788"/>
      <c r="C31" s="692">
        <v>9.1999999999999998E-2</v>
      </c>
      <c r="D31" s="457">
        <v>9.8000000000000004E-2</v>
      </c>
      <c r="E31" s="457">
        <v>0.10800000000000001</v>
      </c>
      <c r="F31" s="457">
        <v>0.121</v>
      </c>
      <c r="G31" s="722">
        <v>0.10400000000000001</v>
      </c>
      <c r="H31" s="811"/>
      <c r="I31" s="692">
        <v>0.12</v>
      </c>
      <c r="J31" s="457">
        <v>0.122</v>
      </c>
      <c r="K31" s="457">
        <v>0.122</v>
      </c>
      <c r="L31" s="457">
        <v>0.122</v>
      </c>
      <c r="M31" s="722">
        <v>0.122</v>
      </c>
      <c r="N31"/>
      <c r="O31"/>
      <c r="P31"/>
      <c r="Q31" s="885"/>
      <c r="R31" s="885"/>
      <c r="S31"/>
      <c r="T31"/>
      <c r="U31" s="657"/>
      <c r="V31" s="657"/>
    </row>
    <row r="32" spans="1:22" s="94" customFormat="1" ht="19.5" customHeight="1" x14ac:dyDescent="0.35">
      <c r="A32" s="756" t="s">
        <v>85</v>
      </c>
      <c r="B32" s="788"/>
      <c r="C32" s="813">
        <v>-0.10099999999999999</v>
      </c>
      <c r="D32" s="820">
        <v>-0.109</v>
      </c>
      <c r="E32" s="820">
        <v>-4.2000000000000003E-2</v>
      </c>
      <c r="F32" s="457">
        <v>0.11599999999999999</v>
      </c>
      <c r="G32" s="836">
        <v>-3.4000000000000002E-2</v>
      </c>
      <c r="H32" s="811"/>
      <c r="I32" s="692">
        <v>0.26</v>
      </c>
      <c r="J32" s="457">
        <v>0.22399999999999998</v>
      </c>
      <c r="K32" s="457">
        <v>0.14599999999999999</v>
      </c>
      <c r="L32" s="457">
        <v>8.5999999999999993E-2</v>
      </c>
      <c r="M32" s="722">
        <v>0.17300000000000001</v>
      </c>
      <c r="N32"/>
      <c r="O32"/>
      <c r="P32"/>
      <c r="Q32" s="885"/>
      <c r="R32" s="885"/>
      <c r="S32"/>
      <c r="T32"/>
      <c r="U32" s="657"/>
      <c r="V32" s="657"/>
    </row>
    <row r="33" spans="1:22" ht="19.5" customHeight="1" x14ac:dyDescent="0.35">
      <c r="A33" s="755" t="s">
        <v>22</v>
      </c>
      <c r="B33" s="784"/>
      <c r="C33" s="684">
        <v>159.1</v>
      </c>
      <c r="D33" s="456">
        <v>158.4</v>
      </c>
      <c r="E33" s="789">
        <v>160.30000000000001</v>
      </c>
      <c r="F33" s="789">
        <v>169.7</v>
      </c>
      <c r="G33" s="721">
        <v>647.5</v>
      </c>
      <c r="H33" s="744"/>
      <c r="I33" s="854">
        <v>179.6</v>
      </c>
      <c r="J33" s="789">
        <v>175.2</v>
      </c>
      <c r="K33" s="789">
        <v>174</v>
      </c>
      <c r="L33" s="789">
        <v>211.8</v>
      </c>
      <c r="M33" s="721">
        <v>740.6</v>
      </c>
      <c r="Q33" s="885"/>
      <c r="R33" s="885"/>
      <c r="U33" s="657"/>
      <c r="V33" s="657"/>
    </row>
    <row r="34" spans="1:22" s="94" customFormat="1" ht="19.5" customHeight="1" x14ac:dyDescent="0.35">
      <c r="A34" s="756" t="s">
        <v>13</v>
      </c>
      <c r="B34" s="788"/>
      <c r="C34" s="692">
        <v>0.13100000000000001</v>
      </c>
      <c r="D34" s="457">
        <v>0.13500000000000001</v>
      </c>
      <c r="E34" s="457">
        <v>0.13900000000000001</v>
      </c>
      <c r="F34" s="457">
        <v>0.14699999999999999</v>
      </c>
      <c r="G34" s="722">
        <v>0.13800000000000001</v>
      </c>
      <c r="H34" s="811"/>
      <c r="I34" s="692">
        <v>0.155</v>
      </c>
      <c r="J34" s="457">
        <v>0.153</v>
      </c>
      <c r="K34" s="457">
        <v>0.14899999999999999</v>
      </c>
      <c r="L34" s="457">
        <v>0.16899999999999998</v>
      </c>
      <c r="M34" s="722">
        <v>0.156</v>
      </c>
      <c r="N34"/>
      <c r="O34"/>
      <c r="P34"/>
      <c r="Q34" s="885"/>
      <c r="R34" s="885"/>
      <c r="S34"/>
      <c r="T34"/>
      <c r="U34" s="657"/>
      <c r="V34" s="657"/>
    </row>
    <row r="35" spans="1:22" s="94" customFormat="1" ht="19.25" customHeight="1" x14ac:dyDescent="0.35">
      <c r="A35" s="757" t="s">
        <v>85</v>
      </c>
      <c r="B35" s="788"/>
      <c r="C35" s="713">
        <v>0.14699999999999999</v>
      </c>
      <c r="D35" s="714">
        <v>8.5999999999999993E-2</v>
      </c>
      <c r="E35" s="714">
        <v>8.5000000000000006E-2</v>
      </c>
      <c r="F35" s="714">
        <v>4.2000000000000003E-2</v>
      </c>
      <c r="G35" s="759">
        <v>8.8000000000000009E-2</v>
      </c>
      <c r="H35" s="811"/>
      <c r="I35" s="713">
        <v>0.129</v>
      </c>
      <c r="J35" s="714">
        <v>0.106</v>
      </c>
      <c r="K35" s="714">
        <v>8.5000000000000006E-2</v>
      </c>
      <c r="L35" s="714">
        <v>0.24800000000000003</v>
      </c>
      <c r="M35" s="759">
        <v>0.14400000000000002</v>
      </c>
      <c r="N35"/>
      <c r="O35"/>
      <c r="P35"/>
      <c r="Q35" s="885"/>
      <c r="R35" s="885"/>
      <c r="S35"/>
      <c r="T35"/>
      <c r="U35" s="657"/>
      <c r="V35" s="657"/>
    </row>
    <row r="36" spans="1:22" ht="19.25" customHeight="1" x14ac:dyDescent="0.35">
      <c r="A36" s="754" t="s">
        <v>158</v>
      </c>
      <c r="B36" s="788"/>
      <c r="C36" s="718"/>
      <c r="D36" s="719"/>
      <c r="E36" s="719"/>
      <c r="F36" s="735"/>
      <c r="G36" s="720"/>
      <c r="H36" s="744"/>
      <c r="I36" s="718"/>
      <c r="J36" s="719"/>
      <c r="K36" s="719"/>
      <c r="L36" s="719"/>
      <c r="M36" s="892"/>
      <c r="Q36" s="885"/>
      <c r="R36" s="885"/>
      <c r="U36" s="657"/>
      <c r="V36" s="657"/>
    </row>
    <row r="37" spans="1:22" ht="19.5" customHeight="1" x14ac:dyDescent="0.35">
      <c r="A37" s="755" t="s">
        <v>150</v>
      </c>
      <c r="B37" s="788"/>
      <c r="C37" s="684">
        <v>709.8</v>
      </c>
      <c r="D37" s="456">
        <v>679.1</v>
      </c>
      <c r="E37" s="789">
        <v>677.4</v>
      </c>
      <c r="F37" s="456">
        <v>676.4</v>
      </c>
      <c r="G37" s="721">
        <v>2742.7</v>
      </c>
      <c r="H37" s="744"/>
      <c r="I37" s="684">
        <v>692.9</v>
      </c>
      <c r="J37" s="456">
        <v>691.2</v>
      </c>
      <c r="K37" s="789">
        <f>697.2-0.1</f>
        <v>697.1</v>
      </c>
      <c r="L37" s="789">
        <v>753.4</v>
      </c>
      <c r="M37" s="721">
        <v>2834.7</v>
      </c>
      <c r="Q37" s="885"/>
      <c r="R37" s="885"/>
      <c r="U37" s="657"/>
      <c r="V37" s="657"/>
    </row>
    <row r="38" spans="1:22" s="94" customFormat="1" ht="19.5" customHeight="1" x14ac:dyDescent="0.35">
      <c r="A38" s="756" t="s">
        <v>13</v>
      </c>
      <c r="B38" s="784"/>
      <c r="C38" s="692">
        <v>0.58600000000000008</v>
      </c>
      <c r="D38" s="457">
        <v>0.57999999999999996</v>
      </c>
      <c r="E38" s="457">
        <v>0.58799999999999997</v>
      </c>
      <c r="F38" s="457">
        <v>0.58399999999999996</v>
      </c>
      <c r="G38" s="722">
        <v>0.58399999999999996</v>
      </c>
      <c r="H38" s="811"/>
      <c r="I38" s="692">
        <v>0.59499999999999997</v>
      </c>
      <c r="J38" s="457">
        <v>0.60299999999999998</v>
      </c>
      <c r="K38" s="457">
        <v>0.59700000000000009</v>
      </c>
      <c r="L38" s="457">
        <v>0.60299999999999998</v>
      </c>
      <c r="M38" s="722">
        <v>0.6</v>
      </c>
      <c r="N38"/>
      <c r="O38"/>
      <c r="P38"/>
      <c r="Q38" s="885"/>
      <c r="R38" s="885"/>
      <c r="S38"/>
      <c r="T38"/>
      <c r="U38" s="657"/>
      <c r="V38" s="657"/>
    </row>
    <row r="39" spans="1:22" s="94" customFormat="1" ht="19.5" customHeight="1" x14ac:dyDescent="0.35">
      <c r="A39" s="756" t="s">
        <v>85</v>
      </c>
      <c r="B39" s="788"/>
      <c r="C39" s="692">
        <v>3.4000000000000002E-2</v>
      </c>
      <c r="D39" s="820">
        <v>-5.9000000000000004E-2</v>
      </c>
      <c r="E39" s="820">
        <v>-9.3000000000000013E-2</v>
      </c>
      <c r="F39" s="820">
        <v>-7.5999999999999998E-2</v>
      </c>
      <c r="G39" s="836">
        <v>-0.05</v>
      </c>
      <c r="H39" s="811"/>
      <c r="I39" s="813">
        <v>-2.4E-2</v>
      </c>
      <c r="J39" s="457">
        <v>1.8000000000000002E-2</v>
      </c>
      <c r="K39" s="457">
        <v>2.8999999999999998E-2</v>
      </c>
      <c r="L39" s="457">
        <v>0.114</v>
      </c>
      <c r="M39" s="722">
        <v>3.4000000000000002E-2</v>
      </c>
      <c r="N39"/>
      <c r="O39"/>
      <c r="P39"/>
      <c r="Q39" s="885"/>
      <c r="R39" s="885"/>
      <c r="S39"/>
      <c r="T39"/>
      <c r="U39" s="657"/>
      <c r="V39" s="657"/>
    </row>
    <row r="40" spans="1:22" ht="19.5" customHeight="1" x14ac:dyDescent="0.35">
      <c r="A40" s="755" t="s">
        <v>151</v>
      </c>
      <c r="B40" s="788"/>
      <c r="C40" s="684">
        <v>463.9</v>
      </c>
      <c r="D40" s="456">
        <v>459.1</v>
      </c>
      <c r="E40" s="789">
        <v>446.2</v>
      </c>
      <c r="F40" s="456">
        <f>453.5+0.1</f>
        <v>453.6</v>
      </c>
      <c r="G40" s="721">
        <f>1822.8</f>
        <v>1822.8</v>
      </c>
      <c r="H40" s="744"/>
      <c r="I40" s="684">
        <f>449.2+0.1</f>
        <v>449.3</v>
      </c>
      <c r="J40" s="456">
        <v>431.3</v>
      </c>
      <c r="K40" s="789">
        <v>444.9</v>
      </c>
      <c r="L40" s="789">
        <v>467.8</v>
      </c>
      <c r="M40" s="721">
        <v>1793.2</v>
      </c>
      <c r="Q40" s="885"/>
      <c r="R40" s="885"/>
      <c r="U40" s="657"/>
      <c r="V40" s="657"/>
    </row>
    <row r="41" spans="1:22" s="94" customFormat="1" ht="19.5" customHeight="1" x14ac:dyDescent="0.35">
      <c r="A41" s="756" t="s">
        <v>13</v>
      </c>
      <c r="B41" s="784"/>
      <c r="C41" s="692">
        <v>0.38300000000000001</v>
      </c>
      <c r="D41" s="457">
        <v>0.39200000000000002</v>
      </c>
      <c r="E41" s="457">
        <v>0.38700000000000001</v>
      </c>
      <c r="F41" s="457">
        <v>0.39200000000000002</v>
      </c>
      <c r="G41" s="722">
        <v>0.38900000000000001</v>
      </c>
      <c r="H41" s="811"/>
      <c r="I41" s="692">
        <v>0.38500000000000001</v>
      </c>
      <c r="J41" s="457">
        <v>0.376</v>
      </c>
      <c r="K41" s="457">
        <v>0.38100000000000001</v>
      </c>
      <c r="L41" s="457">
        <v>0.375</v>
      </c>
      <c r="M41" s="722">
        <v>0.379</v>
      </c>
      <c r="N41"/>
      <c r="O41"/>
      <c r="P41"/>
      <c r="Q41" s="885"/>
      <c r="R41" s="885"/>
      <c r="S41"/>
      <c r="T41"/>
      <c r="U41" s="657"/>
      <c r="V41" s="657"/>
    </row>
    <row r="42" spans="1:22" s="94" customFormat="1" ht="19.5" customHeight="1" x14ac:dyDescent="0.35">
      <c r="A42" s="756" t="s">
        <v>85</v>
      </c>
      <c r="B42" s="788"/>
      <c r="C42" s="692">
        <v>0.1</v>
      </c>
      <c r="D42" s="457">
        <v>8.5000000000000006E-2</v>
      </c>
      <c r="E42" s="457">
        <v>1.8000000000000002E-2</v>
      </c>
      <c r="F42" s="820">
        <v>-3.0000000000000001E-3</v>
      </c>
      <c r="G42" s="722">
        <v>4.9000000000000002E-2</v>
      </c>
      <c r="H42" s="811"/>
      <c r="I42" s="813">
        <v>-3.2000000000000001E-2</v>
      </c>
      <c r="J42" s="820">
        <v>-0.06</v>
      </c>
      <c r="K42" s="820">
        <v>-3.0000000000000001E-3</v>
      </c>
      <c r="L42" s="457">
        <v>3.1000000000000003E-2</v>
      </c>
      <c r="M42" s="836">
        <v>-1.6E-2</v>
      </c>
      <c r="N42"/>
      <c r="O42"/>
      <c r="P42"/>
      <c r="Q42" s="885"/>
      <c r="R42" s="885"/>
      <c r="S42"/>
      <c r="T42"/>
      <c r="U42" s="657"/>
      <c r="V42" s="657"/>
    </row>
    <row r="43" spans="1:22" ht="19.5" customHeight="1" x14ac:dyDescent="0.35">
      <c r="A43" s="755" t="s">
        <v>16</v>
      </c>
      <c r="B43" s="786"/>
      <c r="C43" s="684">
        <v>26.8</v>
      </c>
      <c r="D43" s="456">
        <v>24.2</v>
      </c>
      <c r="E43" s="789">
        <v>25.1</v>
      </c>
      <c r="F43" s="456">
        <f>26.1-0.1</f>
        <v>26</v>
      </c>
      <c r="G43" s="721">
        <v>102.1</v>
      </c>
      <c r="H43" s="744"/>
      <c r="I43" s="684">
        <v>23.3</v>
      </c>
      <c r="J43" s="456">
        <v>24.1</v>
      </c>
      <c r="K43" s="789">
        <v>25.5</v>
      </c>
      <c r="L43" s="789">
        <v>27.2</v>
      </c>
      <c r="M43" s="721">
        <v>100</v>
      </c>
      <c r="O43" s="94"/>
      <c r="Q43" s="885"/>
      <c r="R43" s="885"/>
      <c r="V43" s="657"/>
    </row>
    <row r="44" spans="1:22" s="94" customFormat="1" ht="19.5" customHeight="1" x14ac:dyDescent="0.35">
      <c r="A44" s="756" t="s">
        <v>13</v>
      </c>
      <c r="B44" s="787"/>
      <c r="C44" s="692">
        <v>2.2000000000000002E-2</v>
      </c>
      <c r="D44" s="457">
        <v>2.1000000000000001E-2</v>
      </c>
      <c r="E44" s="457">
        <v>2.2000000000000002E-2</v>
      </c>
      <c r="F44" s="457">
        <v>2.3E-2</v>
      </c>
      <c r="G44" s="722">
        <v>2.2000000000000002E-2</v>
      </c>
      <c r="H44" s="811"/>
      <c r="I44" s="692">
        <v>0.02</v>
      </c>
      <c r="J44" s="457">
        <v>2.1000000000000001E-2</v>
      </c>
      <c r="K44" s="457">
        <v>2.2000000000000002E-2</v>
      </c>
      <c r="L44" s="457">
        <v>2.2000000000000002E-2</v>
      </c>
      <c r="M44" s="722">
        <v>2.1000000000000001E-2</v>
      </c>
      <c r="O44"/>
      <c r="P44"/>
      <c r="Q44" s="885"/>
      <c r="R44" s="885"/>
      <c r="T44"/>
      <c r="U44"/>
      <c r="V44" s="657"/>
    </row>
    <row r="45" spans="1:22" s="94" customFormat="1" ht="19.5" customHeight="1" x14ac:dyDescent="0.35">
      <c r="A45" s="756" t="s">
        <v>85</v>
      </c>
      <c r="B45" s="784"/>
      <c r="C45" s="813">
        <v>-9.4E-2</v>
      </c>
      <c r="D45" s="820">
        <v>-0.19700000000000001</v>
      </c>
      <c r="E45" s="820">
        <v>-0.20199999999999999</v>
      </c>
      <c r="F45" s="820">
        <v>-0.109</v>
      </c>
      <c r="G45" s="836">
        <v>-0.151</v>
      </c>
      <c r="H45" s="811"/>
      <c r="I45" s="813">
        <v>-0.13100000000000001</v>
      </c>
      <c r="J45" s="820">
        <v>-6.0000000000000001E-3</v>
      </c>
      <c r="K45" s="457">
        <v>1.8000000000000002E-2</v>
      </c>
      <c r="L45" s="457">
        <v>4.2999999999999997E-2</v>
      </c>
      <c r="M45" s="836">
        <v>-2.1000000000000001E-2</v>
      </c>
      <c r="P45"/>
      <c r="Q45" s="885"/>
      <c r="R45" s="885"/>
      <c r="U45"/>
      <c r="V45" s="657"/>
    </row>
    <row r="46" spans="1:22" ht="19.5" customHeight="1" x14ac:dyDescent="0.35">
      <c r="A46" s="760" t="s">
        <v>173</v>
      </c>
      <c r="B46" s="788"/>
      <c r="C46" s="684">
        <v>10.4</v>
      </c>
      <c r="D46" s="456">
        <v>7.8</v>
      </c>
      <c r="E46" s="789">
        <v>3.4</v>
      </c>
      <c r="F46" s="456">
        <v>1.3</v>
      </c>
      <c r="G46" s="721">
        <f>23-0.1</f>
        <v>22.9</v>
      </c>
      <c r="H46" s="744"/>
      <c r="I46" s="857">
        <v>0</v>
      </c>
      <c r="J46" s="891">
        <v>0</v>
      </c>
      <c r="K46" s="889">
        <v>0</v>
      </c>
      <c r="L46" s="889">
        <v>0</v>
      </c>
      <c r="M46" s="893">
        <v>0</v>
      </c>
      <c r="Q46" s="885"/>
      <c r="R46" s="885"/>
      <c r="T46" s="94"/>
      <c r="V46" s="657"/>
    </row>
    <row r="47" spans="1:22" s="94" customFormat="1" ht="19.5" customHeight="1" x14ac:dyDescent="0.35">
      <c r="A47" s="756" t="s">
        <v>13</v>
      </c>
      <c r="B47" s="784"/>
      <c r="C47" s="692">
        <v>9.0000000000000011E-3</v>
      </c>
      <c r="D47" s="457">
        <v>6.9999999999999993E-3</v>
      </c>
      <c r="E47" s="457">
        <v>3.0000000000000001E-3</v>
      </c>
      <c r="F47" s="457">
        <v>1E-3</v>
      </c>
      <c r="G47" s="722">
        <v>5.0000000000000001E-3</v>
      </c>
      <c r="H47" s="811"/>
      <c r="I47" s="813">
        <v>0</v>
      </c>
      <c r="J47" s="820">
        <v>0</v>
      </c>
      <c r="K47" s="820">
        <v>0</v>
      </c>
      <c r="L47" s="820">
        <v>0</v>
      </c>
      <c r="M47" s="836">
        <v>0</v>
      </c>
      <c r="O47"/>
      <c r="P47"/>
      <c r="Q47" s="885"/>
      <c r="R47" s="885"/>
      <c r="T47"/>
      <c r="U47"/>
      <c r="V47" s="657"/>
    </row>
    <row r="48" spans="1:22" s="94" customFormat="1" ht="19.5" customHeight="1" x14ac:dyDescent="0.35">
      <c r="A48" s="757" t="s">
        <v>85</v>
      </c>
      <c r="C48" s="848">
        <v>-0.68799999999999994</v>
      </c>
      <c r="D48" s="816">
        <v>-0.61099999999999999</v>
      </c>
      <c r="E48" s="816">
        <v>-0.66400000000000003</v>
      </c>
      <c r="F48" s="816">
        <v>-0.91599999999999993</v>
      </c>
      <c r="G48" s="818">
        <v>-0.71</v>
      </c>
      <c r="H48" s="811"/>
      <c r="I48" s="848">
        <v>-1</v>
      </c>
      <c r="J48" s="816">
        <v>-1</v>
      </c>
      <c r="K48" s="816">
        <v>-1</v>
      </c>
      <c r="L48" s="816">
        <v>-1</v>
      </c>
      <c r="M48" s="818">
        <v>-1</v>
      </c>
      <c r="P48"/>
      <c r="Q48" s="885"/>
      <c r="R48" s="885"/>
      <c r="U48"/>
      <c r="V48" s="657"/>
    </row>
    <row r="49" spans="1:22" ht="18.75" customHeight="1" x14ac:dyDescent="0.35">
      <c r="A49" s="761" t="s">
        <v>161</v>
      </c>
      <c r="B49" s="743"/>
      <c r="C49" s="666"/>
      <c r="D49" s="661"/>
      <c r="E49" s="661"/>
      <c r="F49" s="667"/>
      <c r="G49" s="720"/>
      <c r="H49" s="744"/>
      <c r="I49" s="666"/>
      <c r="J49" s="661"/>
      <c r="K49" s="661"/>
      <c r="L49" s="667"/>
      <c r="M49" s="720"/>
      <c r="O49" s="94"/>
      <c r="Q49" s="885"/>
      <c r="R49" s="885"/>
      <c r="U49" s="657"/>
      <c r="V49" s="657"/>
    </row>
    <row r="50" spans="1:22" ht="19.5" customHeight="1" x14ac:dyDescent="0.35">
      <c r="A50" s="755" t="s">
        <v>162</v>
      </c>
      <c r="B50" s="743"/>
      <c r="C50" s="703">
        <v>0.17399999999999999</v>
      </c>
      <c r="D50" s="481">
        <v>0.16800000000000001</v>
      </c>
      <c r="E50" s="481">
        <v>0.16399999999999998</v>
      </c>
      <c r="F50" s="704">
        <v>0.16</v>
      </c>
      <c r="G50" s="769">
        <v>0.16600000000000001</v>
      </c>
      <c r="H50" s="744"/>
      <c r="I50" s="703">
        <v>0.16200000000000001</v>
      </c>
      <c r="J50" s="481">
        <v>0.161</v>
      </c>
      <c r="K50" s="481">
        <v>0.16200000000000001</v>
      </c>
      <c r="L50" s="704">
        <v>0.14899999999999999</v>
      </c>
      <c r="M50" s="769">
        <v>0.158</v>
      </c>
      <c r="Q50" s="885"/>
      <c r="R50" s="885"/>
      <c r="U50" s="657"/>
      <c r="V50" s="657"/>
    </row>
    <row r="51" spans="1:22" ht="19.5" customHeight="1" x14ac:dyDescent="0.35">
      <c r="A51" s="762" t="s">
        <v>163</v>
      </c>
      <c r="B51" s="743"/>
      <c r="C51" s="705">
        <v>0.24399999999999999</v>
      </c>
      <c r="D51" s="655">
        <v>0.23800000000000002</v>
      </c>
      <c r="E51" s="655">
        <v>0.23500000000000001</v>
      </c>
      <c r="F51" s="706">
        <v>0.23600000000000002</v>
      </c>
      <c r="G51" s="770">
        <v>0.23600000000000002</v>
      </c>
      <c r="H51" s="744"/>
      <c r="I51" s="705">
        <v>0.23500000000000001</v>
      </c>
      <c r="J51" s="655">
        <v>0.23699999999999999</v>
      </c>
      <c r="K51" s="655">
        <v>0.24100000000000002</v>
      </c>
      <c r="L51" s="706">
        <v>0.23</v>
      </c>
      <c r="M51" s="770">
        <v>0.23399999999999999</v>
      </c>
      <c r="Q51" s="885"/>
      <c r="R51" s="885"/>
      <c r="U51" s="657"/>
      <c r="V51" s="657"/>
    </row>
    <row r="52" spans="1:22" ht="19.5" customHeight="1" x14ac:dyDescent="0.35">
      <c r="A52" s="755" t="s">
        <v>164</v>
      </c>
      <c r="B52" s="743"/>
      <c r="C52" s="703">
        <v>0.36299999999999999</v>
      </c>
      <c r="D52" s="481">
        <v>0.35399999999999998</v>
      </c>
      <c r="E52" s="481">
        <v>0.35299999999999998</v>
      </c>
      <c r="F52" s="704">
        <v>0.34799999999999998</v>
      </c>
      <c r="G52" s="769">
        <v>0.35399999999999998</v>
      </c>
      <c r="H52" s="744"/>
      <c r="I52" s="703">
        <v>0.34500000000000003</v>
      </c>
      <c r="J52" s="481">
        <v>0.34799999999999998</v>
      </c>
      <c r="K52" s="481">
        <v>0.35000000000000003</v>
      </c>
      <c r="L52" s="704">
        <v>0.33600000000000002</v>
      </c>
      <c r="M52" s="769">
        <v>0.34200000000000003</v>
      </c>
      <c r="N52" s="849"/>
      <c r="Q52" s="885"/>
      <c r="R52" s="885"/>
      <c r="U52" s="657"/>
      <c r="V52" s="657"/>
    </row>
    <row r="53" spans="1:22" ht="19.5" customHeight="1" x14ac:dyDescent="0.35">
      <c r="A53" s="763" t="s">
        <v>165</v>
      </c>
      <c r="B53" s="743"/>
      <c r="C53" s="705">
        <v>0.63700000000000001</v>
      </c>
      <c r="D53" s="655">
        <v>0.64599999999999991</v>
      </c>
      <c r="E53" s="655">
        <v>0.64700000000000002</v>
      </c>
      <c r="F53" s="706">
        <v>0.65200000000000002</v>
      </c>
      <c r="G53" s="770">
        <v>0.64599999999999991</v>
      </c>
      <c r="H53" s="744"/>
      <c r="I53" s="858">
        <v>0.65500000000000003</v>
      </c>
      <c r="J53" s="736">
        <v>0.65200000000000002</v>
      </c>
      <c r="K53" s="736">
        <v>0.65</v>
      </c>
      <c r="L53" s="859">
        <v>0.66400000000000003</v>
      </c>
      <c r="M53" s="894">
        <v>0.65800000000000003</v>
      </c>
      <c r="N53" s="849"/>
      <c r="O53" s="849"/>
      <c r="P53" s="849"/>
      <c r="Q53" s="885"/>
      <c r="R53" s="885"/>
      <c r="U53" s="657"/>
      <c r="V53" s="657"/>
    </row>
    <row r="54" spans="1:22" ht="19.5" customHeight="1" x14ac:dyDescent="0.35">
      <c r="A54" s="754" t="s">
        <v>137</v>
      </c>
      <c r="B54" s="743"/>
      <c r="C54" s="707"/>
      <c r="D54" s="708"/>
      <c r="E54" s="708"/>
      <c r="F54" s="709"/>
      <c r="G54" s="771"/>
      <c r="H54" s="744"/>
      <c r="I54" s="707"/>
      <c r="J54" s="708"/>
      <c r="K54" s="708"/>
      <c r="L54" s="709"/>
      <c r="M54" s="771"/>
      <c r="O54" s="849"/>
      <c r="P54" s="849"/>
      <c r="Q54" s="885"/>
      <c r="R54" s="885"/>
      <c r="U54" s="657"/>
      <c r="V54" s="657"/>
    </row>
    <row r="55" spans="1:22" ht="19.5" customHeight="1" x14ac:dyDescent="0.35">
      <c r="A55" s="764" t="s">
        <v>147</v>
      </c>
      <c r="B55" s="743"/>
      <c r="C55" s="710"/>
      <c r="D55" s="790"/>
      <c r="E55" s="790"/>
      <c r="F55" s="711"/>
      <c r="G55" s="772">
        <v>44</v>
      </c>
      <c r="H55" s="744"/>
      <c r="I55" s="710"/>
      <c r="J55" s="790"/>
      <c r="K55" s="790"/>
      <c r="L55" s="711"/>
      <c r="M55" s="772">
        <v>43</v>
      </c>
      <c r="Q55" s="885"/>
      <c r="R55" s="885"/>
      <c r="U55" s="657"/>
      <c r="V55" s="657"/>
    </row>
    <row r="56" spans="1:22" ht="19.5" customHeight="1" x14ac:dyDescent="0.35">
      <c r="A56" s="762" t="s">
        <v>141</v>
      </c>
      <c r="B56" s="743"/>
      <c r="C56" s="710"/>
      <c r="D56" s="790"/>
      <c r="E56" s="790"/>
      <c r="F56" s="711"/>
      <c r="G56" s="773">
        <v>56</v>
      </c>
      <c r="H56" s="744"/>
      <c r="I56" s="710"/>
      <c r="J56" s="790"/>
      <c r="K56" s="790"/>
      <c r="L56" s="711"/>
      <c r="M56" s="773">
        <v>59</v>
      </c>
      <c r="Q56" s="885"/>
      <c r="R56" s="885"/>
      <c r="U56" s="657"/>
      <c r="V56" s="657"/>
    </row>
    <row r="57" spans="1:22" ht="19.5" customHeight="1" x14ac:dyDescent="0.35">
      <c r="A57" s="764" t="s">
        <v>142</v>
      </c>
      <c r="B57" s="743"/>
      <c r="C57" s="710"/>
      <c r="D57" s="790"/>
      <c r="E57" s="790"/>
      <c r="F57" s="711"/>
      <c r="G57" s="772">
        <v>76</v>
      </c>
      <c r="H57" s="744"/>
      <c r="I57" s="710"/>
      <c r="J57" s="790"/>
      <c r="K57" s="790"/>
      <c r="L57" s="711"/>
      <c r="M57" s="772">
        <v>83</v>
      </c>
      <c r="Q57" s="885"/>
      <c r="R57" s="885"/>
      <c r="U57" s="657"/>
      <c r="V57" s="657"/>
    </row>
    <row r="58" spans="1:22" ht="19.5" customHeight="1" x14ac:dyDescent="0.35">
      <c r="A58" s="762" t="s">
        <v>143</v>
      </c>
      <c r="B58" s="743"/>
      <c r="C58" s="710"/>
      <c r="D58" s="790"/>
      <c r="E58" s="790"/>
      <c r="F58" s="711"/>
      <c r="G58" s="773">
        <v>305</v>
      </c>
      <c r="H58" s="744"/>
      <c r="I58" s="710"/>
      <c r="J58" s="790"/>
      <c r="K58" s="790"/>
      <c r="L58" s="711"/>
      <c r="M58" s="773">
        <v>331</v>
      </c>
      <c r="Q58" s="885"/>
      <c r="R58" s="885"/>
      <c r="U58" s="657"/>
      <c r="V58" s="657"/>
    </row>
    <row r="59" spans="1:22" ht="19.5" customHeight="1" x14ac:dyDescent="0.35">
      <c r="A59" s="765" t="s">
        <v>144</v>
      </c>
      <c r="B59" s="791"/>
      <c r="C59" s="737"/>
      <c r="D59" s="738"/>
      <c r="E59" s="738"/>
      <c r="F59" s="739"/>
      <c r="G59" s="774">
        <v>175</v>
      </c>
      <c r="H59" s="744"/>
      <c r="I59" s="737"/>
      <c r="J59" s="738"/>
      <c r="K59" s="738"/>
      <c r="L59" s="739"/>
      <c r="M59" s="774">
        <v>168</v>
      </c>
      <c r="Q59" s="885"/>
      <c r="R59" s="885"/>
      <c r="U59" s="657"/>
      <c r="V59" s="657"/>
    </row>
    <row r="60" spans="1:22" ht="17.399999999999999" customHeight="1" x14ac:dyDescent="0.35">
      <c r="A60" s="754" t="s">
        <v>121</v>
      </c>
      <c r="B60" s="787"/>
      <c r="C60" s="689"/>
      <c r="D60" s="690"/>
      <c r="E60" s="690"/>
      <c r="F60" s="712"/>
      <c r="G60" s="758"/>
      <c r="H60" s="744"/>
      <c r="I60" s="689"/>
      <c r="J60" s="690"/>
      <c r="K60" s="690"/>
      <c r="L60" s="691"/>
      <c r="M60" s="758"/>
      <c r="Q60" s="885"/>
      <c r="R60" s="885"/>
      <c r="U60" s="657"/>
      <c r="V60" s="657"/>
    </row>
    <row r="61" spans="1:22" ht="19.5" customHeight="1" x14ac:dyDescent="0.35">
      <c r="A61" s="755" t="s">
        <v>122</v>
      </c>
      <c r="B61" s="784"/>
      <c r="C61" s="684">
        <v>1075</v>
      </c>
      <c r="D61" s="456">
        <v>1028</v>
      </c>
      <c r="E61" s="789">
        <v>995.6</v>
      </c>
      <c r="F61" s="663">
        <v>983.9</v>
      </c>
      <c r="G61" s="721">
        <v>4082.5</v>
      </c>
      <c r="H61" s="744"/>
      <c r="I61" s="854">
        <v>981.5</v>
      </c>
      <c r="J61" s="789">
        <v>943.6</v>
      </c>
      <c r="K61" s="789">
        <v>968.2</v>
      </c>
      <c r="L61" s="663">
        <f>1007.6</f>
        <v>1007.6</v>
      </c>
      <c r="M61" s="721">
        <f>3901-0.1</f>
        <v>3900.9</v>
      </c>
      <c r="Q61" s="885"/>
      <c r="R61" s="885"/>
      <c r="U61" s="657"/>
      <c r="V61" s="657"/>
    </row>
    <row r="62" spans="1:22" s="94" customFormat="1" ht="19.5" customHeight="1" x14ac:dyDescent="0.35">
      <c r="A62" s="756" t="s">
        <v>13</v>
      </c>
      <c r="B62" s="788"/>
      <c r="C62" s="692">
        <v>0.88700000000000001</v>
      </c>
      <c r="D62" s="457">
        <v>0.878</v>
      </c>
      <c r="E62" s="457">
        <v>0.8640000000000001</v>
      </c>
      <c r="F62" s="693">
        <v>0.85</v>
      </c>
      <c r="G62" s="722">
        <v>0.871</v>
      </c>
      <c r="H62" s="811"/>
      <c r="I62" s="692">
        <v>0.84200000000000008</v>
      </c>
      <c r="J62" s="457">
        <v>0.82299999999999995</v>
      </c>
      <c r="K62" s="457">
        <v>0.82900000000000007</v>
      </c>
      <c r="L62" s="855">
        <v>0.80700000000000005</v>
      </c>
      <c r="M62" s="722">
        <v>0.82500000000000007</v>
      </c>
      <c r="N62"/>
      <c r="O62"/>
      <c r="P62"/>
      <c r="Q62" s="885"/>
      <c r="R62" s="885"/>
      <c r="S62"/>
      <c r="T62"/>
      <c r="U62" s="657"/>
      <c r="V62" s="657"/>
    </row>
    <row r="63" spans="1:22" ht="19.5" customHeight="1" x14ac:dyDescent="0.35">
      <c r="A63" s="755" t="s">
        <v>65</v>
      </c>
      <c r="B63" s="784"/>
      <c r="C63" s="684">
        <v>130.5</v>
      </c>
      <c r="D63" s="456">
        <v>135.4</v>
      </c>
      <c r="E63" s="789">
        <f>147.1-0.1</f>
        <v>147</v>
      </c>
      <c r="F63" s="663">
        <v>166.3</v>
      </c>
      <c r="G63" s="721">
        <v>579.20000000000005</v>
      </c>
      <c r="H63" s="744"/>
      <c r="I63" s="854">
        <f>176.3+0.1</f>
        <v>176.4</v>
      </c>
      <c r="J63" s="789">
        <v>195.7</v>
      </c>
      <c r="K63" s="789">
        <v>191.5</v>
      </c>
      <c r="L63" s="663">
        <v>233.7</v>
      </c>
      <c r="M63" s="721">
        <v>797.2</v>
      </c>
      <c r="Q63" s="885"/>
      <c r="R63" s="885"/>
      <c r="U63" s="657"/>
      <c r="V63" s="657"/>
    </row>
    <row r="64" spans="1:22" s="94" customFormat="1" ht="19.5" customHeight="1" x14ac:dyDescent="0.35">
      <c r="A64" s="756" t="s">
        <v>13</v>
      </c>
      <c r="B64" s="788"/>
      <c r="C64" s="692">
        <v>0.10800000000000001</v>
      </c>
      <c r="D64" s="457">
        <v>0.11599999999999999</v>
      </c>
      <c r="E64" s="457">
        <v>0.128</v>
      </c>
      <c r="F64" s="693">
        <v>0.14400000000000002</v>
      </c>
      <c r="G64" s="722">
        <v>0.12300000000000001</v>
      </c>
      <c r="H64" s="811"/>
      <c r="I64" s="692">
        <v>0.151</v>
      </c>
      <c r="J64" s="457">
        <v>0.17100000000000001</v>
      </c>
      <c r="K64" s="457">
        <v>0.16399999999999998</v>
      </c>
      <c r="L64" s="855">
        <v>0.187</v>
      </c>
      <c r="M64" s="722">
        <v>0.16899999999999998</v>
      </c>
      <c r="N64"/>
      <c r="O64"/>
      <c r="P64"/>
      <c r="Q64" s="885"/>
      <c r="R64" s="885"/>
      <c r="S64"/>
      <c r="T64"/>
      <c r="U64" s="657"/>
      <c r="V64" s="657"/>
    </row>
    <row r="65" spans="1:22" ht="19.5" customHeight="1" x14ac:dyDescent="0.35">
      <c r="A65" s="755" t="s">
        <v>153</v>
      </c>
      <c r="B65" s="784"/>
      <c r="C65" s="684">
        <f>5.5-0.1</f>
        <v>5.4</v>
      </c>
      <c r="D65" s="456">
        <v>6.8</v>
      </c>
      <c r="E65" s="789">
        <v>9.5</v>
      </c>
      <c r="F65" s="663">
        <f>7+0.1</f>
        <v>7.1</v>
      </c>
      <c r="G65" s="721">
        <v>28.8</v>
      </c>
      <c r="H65" s="744"/>
      <c r="I65" s="854">
        <v>7.6</v>
      </c>
      <c r="J65" s="789">
        <v>7.3</v>
      </c>
      <c r="K65" s="789">
        <v>7.8</v>
      </c>
      <c r="L65" s="663">
        <f>7+0.1</f>
        <v>7.1</v>
      </c>
      <c r="M65" s="721">
        <v>29.8</v>
      </c>
      <c r="Q65" s="885"/>
      <c r="R65" s="885"/>
      <c r="U65" s="657"/>
      <c r="V65" s="657"/>
    </row>
    <row r="66" spans="1:22" s="94" customFormat="1" ht="19.5" customHeight="1" x14ac:dyDescent="0.35">
      <c r="A66" s="757" t="s">
        <v>13</v>
      </c>
      <c r="B66" s="788"/>
      <c r="C66" s="713">
        <v>5.0000000000000001E-3</v>
      </c>
      <c r="D66" s="714">
        <v>6.0000000000000001E-3</v>
      </c>
      <c r="E66" s="714">
        <v>8.0000000000000002E-3</v>
      </c>
      <c r="F66" s="715">
        <v>6.0000000000000001E-3</v>
      </c>
      <c r="G66" s="759">
        <v>6.0000000000000001E-3</v>
      </c>
      <c r="H66" s="811"/>
      <c r="I66" s="713">
        <v>6.9999999999999993E-3</v>
      </c>
      <c r="J66" s="714">
        <v>6.0000000000000001E-3</v>
      </c>
      <c r="K66" s="714">
        <v>6.9999999999999993E-3</v>
      </c>
      <c r="L66" s="856">
        <v>6.0000000000000001E-3</v>
      </c>
      <c r="M66" s="759">
        <v>6.0000000000000001E-3</v>
      </c>
      <c r="N66"/>
      <c r="O66"/>
      <c r="P66"/>
      <c r="Q66" s="885"/>
      <c r="R66" s="885"/>
      <c r="S66"/>
      <c r="T66"/>
      <c r="U66" s="657"/>
      <c r="V66" s="657"/>
    </row>
    <row r="67" spans="1:22" ht="5.4" customHeight="1" x14ac:dyDescent="0.5">
      <c r="A67" s="25"/>
      <c r="B67" s="743"/>
      <c r="C67" s="27"/>
      <c r="D67" s="27"/>
      <c r="E67" s="27"/>
      <c r="F67" s="17"/>
      <c r="G67" s="27"/>
      <c r="H67" s="744"/>
      <c r="I67" s="27"/>
      <c r="J67" s="27"/>
      <c r="K67" s="27"/>
      <c r="L67" s="27"/>
      <c r="M67" s="27"/>
      <c r="Q67" s="885"/>
      <c r="R67" s="885"/>
      <c r="U67" s="657"/>
      <c r="V67" s="657"/>
    </row>
    <row r="68" spans="1:22" ht="23.25" customHeight="1" x14ac:dyDescent="0.3">
      <c r="A68" s="766" t="s">
        <v>38</v>
      </c>
      <c r="B68" s="788"/>
      <c r="C68" s="699"/>
      <c r="D68" s="700"/>
      <c r="E68" s="700"/>
      <c r="F68" s="701"/>
      <c r="G68" s="723"/>
      <c r="H68" s="744"/>
      <c r="I68" s="699"/>
      <c r="J68" s="700"/>
      <c r="K68" s="700"/>
      <c r="L68" s="860"/>
      <c r="M68" s="723"/>
      <c r="Q68" s="885"/>
      <c r="R68" s="885"/>
      <c r="U68" s="657"/>
      <c r="V68" s="657"/>
    </row>
    <row r="69" spans="1:22" ht="19.5" customHeight="1" x14ac:dyDescent="0.35">
      <c r="A69" s="749" t="s">
        <v>39</v>
      </c>
      <c r="B69" s="788"/>
      <c r="C69" s="668"/>
      <c r="D69" s="489"/>
      <c r="E69" s="489"/>
      <c r="F69" s="669"/>
      <c r="G69" s="724"/>
      <c r="H69" s="744"/>
      <c r="I69" s="668"/>
      <c r="J69" s="489"/>
      <c r="K69" s="489"/>
      <c r="L69" s="669"/>
      <c r="M69" s="724"/>
      <c r="Q69" s="885"/>
      <c r="R69" s="885"/>
      <c r="U69" s="657"/>
      <c r="V69" s="657"/>
    </row>
    <row r="70" spans="1:22" ht="19.5" customHeight="1" x14ac:dyDescent="0.35">
      <c r="A70" s="755" t="s">
        <v>40</v>
      </c>
      <c r="B70" s="784"/>
      <c r="C70" s="684">
        <v>355</v>
      </c>
      <c r="D70" s="456">
        <v>361.5</v>
      </c>
      <c r="E70" s="789">
        <v>357.9</v>
      </c>
      <c r="F70" s="663">
        <v>359.6</v>
      </c>
      <c r="G70" s="721">
        <v>1434</v>
      </c>
      <c r="H70" s="744"/>
      <c r="I70" s="854">
        <v>331.1</v>
      </c>
      <c r="J70" s="789">
        <v>335.7</v>
      </c>
      <c r="K70" s="789">
        <v>403.5</v>
      </c>
      <c r="L70" s="663">
        <v>380</v>
      </c>
      <c r="M70" s="721">
        <v>1450.4</v>
      </c>
      <c r="Q70" s="885"/>
      <c r="R70" s="885"/>
      <c r="U70" s="657"/>
      <c r="V70" s="657"/>
    </row>
    <row r="71" spans="1:22" s="94" customFormat="1" ht="19.5" customHeight="1" x14ac:dyDescent="0.35">
      <c r="A71" s="756" t="s">
        <v>13</v>
      </c>
      <c r="B71" s="788"/>
      <c r="C71" s="692">
        <v>0.29300000000000004</v>
      </c>
      <c r="D71" s="457">
        <v>0.309</v>
      </c>
      <c r="E71" s="457">
        <v>0.311</v>
      </c>
      <c r="F71" s="693">
        <v>0.311</v>
      </c>
      <c r="G71" s="722">
        <v>0.30599999999999999</v>
      </c>
      <c r="H71" s="811"/>
      <c r="I71" s="692">
        <v>0.28399999999999997</v>
      </c>
      <c r="J71" s="457">
        <v>0.29300000000000004</v>
      </c>
      <c r="K71" s="457">
        <v>0.34600000000000003</v>
      </c>
      <c r="L71" s="855">
        <v>0.30399999999999999</v>
      </c>
      <c r="M71" s="722">
        <v>0.307</v>
      </c>
      <c r="N71"/>
      <c r="O71"/>
      <c r="P71"/>
      <c r="Q71" s="885"/>
      <c r="R71" s="885"/>
      <c r="S71"/>
      <c r="T71"/>
      <c r="U71" s="657"/>
      <c r="V71" s="657"/>
    </row>
    <row r="72" spans="1:22" ht="19.5" customHeight="1" x14ac:dyDescent="0.35">
      <c r="A72" s="755" t="s">
        <v>41</v>
      </c>
      <c r="B72" s="784"/>
      <c r="C72" s="684">
        <v>211.9</v>
      </c>
      <c r="D72" s="456">
        <v>194.4</v>
      </c>
      <c r="E72" s="789">
        <v>194.8</v>
      </c>
      <c r="F72" s="663">
        <v>214</v>
      </c>
      <c r="G72" s="721">
        <v>815.1</v>
      </c>
      <c r="H72" s="744"/>
      <c r="I72" s="854">
        <v>198.5</v>
      </c>
      <c r="J72" s="789">
        <v>194.1</v>
      </c>
      <c r="K72" s="789">
        <v>206.8</v>
      </c>
      <c r="L72" s="663">
        <v>217</v>
      </c>
      <c r="M72" s="721">
        <v>816.3</v>
      </c>
      <c r="Q72" s="885"/>
      <c r="R72" s="885"/>
      <c r="U72" s="657"/>
      <c r="V72" s="657"/>
    </row>
    <row r="73" spans="1:22" s="94" customFormat="1" ht="19.5" customHeight="1" x14ac:dyDescent="0.35">
      <c r="A73" s="756" t="s">
        <v>13</v>
      </c>
      <c r="B73" s="788"/>
      <c r="C73" s="692">
        <v>0.17500000000000002</v>
      </c>
      <c r="D73" s="457">
        <v>0.16700000000000001</v>
      </c>
      <c r="E73" s="457">
        <v>0.16899999999999998</v>
      </c>
      <c r="F73" s="693">
        <v>0.185</v>
      </c>
      <c r="G73" s="722">
        <v>0.17399999999999999</v>
      </c>
      <c r="H73" s="811"/>
      <c r="I73" s="692">
        <v>0.17</v>
      </c>
      <c r="J73" s="457">
        <v>0.16899999999999998</v>
      </c>
      <c r="K73" s="457">
        <v>0.17699999999999999</v>
      </c>
      <c r="L73" s="855">
        <v>0.17399999999999999</v>
      </c>
      <c r="M73" s="722">
        <v>0.17300000000000001</v>
      </c>
      <c r="N73"/>
      <c r="O73"/>
      <c r="P73"/>
      <c r="Q73" s="885"/>
      <c r="R73" s="885"/>
      <c r="S73"/>
      <c r="T73"/>
      <c r="U73" s="657"/>
      <c r="V73" s="657"/>
    </row>
    <row r="74" spans="1:22" ht="19.5" customHeight="1" x14ac:dyDescent="0.35">
      <c r="A74" s="755" t="s">
        <v>42</v>
      </c>
      <c r="B74" s="784"/>
      <c r="C74" s="684">
        <v>120.4</v>
      </c>
      <c r="D74" s="456">
        <v>144.30000000000001</v>
      </c>
      <c r="E74" s="789">
        <v>114</v>
      </c>
      <c r="F74" s="663">
        <v>122.5</v>
      </c>
      <c r="G74" s="721">
        <v>501.2</v>
      </c>
      <c r="H74" s="744"/>
      <c r="I74" s="854">
        <v>110.5</v>
      </c>
      <c r="J74" s="789">
        <v>120.6</v>
      </c>
      <c r="K74" s="789">
        <v>177</v>
      </c>
      <c r="L74" s="663">
        <v>136.5</v>
      </c>
      <c r="M74" s="721">
        <v>544.6</v>
      </c>
      <c r="Q74" s="885"/>
      <c r="R74" s="885"/>
      <c r="U74" s="657"/>
      <c r="V74" s="657"/>
    </row>
    <row r="75" spans="1:22" s="94" customFormat="1" ht="19.5" customHeight="1" x14ac:dyDescent="0.35">
      <c r="A75" s="756" t="s">
        <v>13</v>
      </c>
      <c r="B75" s="788"/>
      <c r="C75" s="692">
        <v>9.9000000000000005E-2</v>
      </c>
      <c r="D75" s="457">
        <v>0.12300000000000001</v>
      </c>
      <c r="E75" s="457">
        <v>9.9000000000000005E-2</v>
      </c>
      <c r="F75" s="693">
        <v>0.106</v>
      </c>
      <c r="G75" s="722">
        <v>0.107</v>
      </c>
      <c r="H75" s="811"/>
      <c r="I75" s="692">
        <v>9.5000000000000001E-2</v>
      </c>
      <c r="J75" s="457">
        <v>0.105</v>
      </c>
      <c r="K75" s="457">
        <v>0.152</v>
      </c>
      <c r="L75" s="855">
        <v>0.109</v>
      </c>
      <c r="M75" s="722">
        <v>0.115</v>
      </c>
      <c r="N75"/>
      <c r="O75"/>
      <c r="P75"/>
      <c r="Q75" s="885"/>
      <c r="R75" s="885"/>
      <c r="S75"/>
      <c r="T75"/>
      <c r="U75" s="657"/>
      <c r="V75" s="657"/>
    </row>
    <row r="76" spans="1:22" ht="19.5" customHeight="1" x14ac:dyDescent="0.35">
      <c r="A76" s="755" t="s">
        <v>45</v>
      </c>
      <c r="B76" s="784"/>
      <c r="C76" s="684">
        <v>102.3</v>
      </c>
      <c r="D76" s="456">
        <v>120</v>
      </c>
      <c r="E76" s="789">
        <v>97.2</v>
      </c>
      <c r="F76" s="663">
        <v>97.6</v>
      </c>
      <c r="G76" s="721">
        <v>417.1</v>
      </c>
      <c r="H76" s="744"/>
      <c r="I76" s="854">
        <v>116.2</v>
      </c>
      <c r="J76" s="789">
        <v>98.6</v>
      </c>
      <c r="K76" s="789">
        <v>136.30000000000001</v>
      </c>
      <c r="L76" s="663">
        <v>103.3</v>
      </c>
      <c r="M76" s="721">
        <v>454.5</v>
      </c>
      <c r="Q76" s="885"/>
      <c r="R76" s="885"/>
      <c r="U76" s="657"/>
      <c r="V76" s="657"/>
    </row>
    <row r="77" spans="1:22" s="94" customFormat="1" ht="19.5" customHeight="1" x14ac:dyDescent="0.35">
      <c r="A77" s="756" t="s">
        <v>13</v>
      </c>
      <c r="B77" s="743"/>
      <c r="C77" s="692">
        <v>8.4000000000000005E-2</v>
      </c>
      <c r="D77" s="457">
        <v>0.10300000000000001</v>
      </c>
      <c r="E77" s="457">
        <v>8.4000000000000005E-2</v>
      </c>
      <c r="F77" s="693">
        <v>8.4000000000000005E-2</v>
      </c>
      <c r="G77" s="722">
        <v>8.900000000000001E-2</v>
      </c>
      <c r="H77" s="811"/>
      <c r="I77" s="692">
        <v>0.1</v>
      </c>
      <c r="J77" s="457">
        <v>8.5999999999999993E-2</v>
      </c>
      <c r="K77" s="457">
        <v>0.11699999999999999</v>
      </c>
      <c r="L77" s="855">
        <v>8.3000000000000004E-2</v>
      </c>
      <c r="M77" s="722">
        <v>9.6000000000000002E-2</v>
      </c>
      <c r="N77"/>
      <c r="O77"/>
      <c r="P77"/>
      <c r="Q77" s="885"/>
      <c r="R77" s="885"/>
      <c r="S77"/>
      <c r="T77"/>
      <c r="U77" s="657"/>
      <c r="V77" s="657"/>
    </row>
    <row r="78" spans="1:22" ht="19.5" customHeight="1" x14ac:dyDescent="0.35">
      <c r="A78" s="755" t="s">
        <v>46</v>
      </c>
      <c r="B78" s="792"/>
      <c r="C78" s="694">
        <v>1.73</v>
      </c>
      <c r="D78" s="462">
        <v>2.0299999999999998</v>
      </c>
      <c r="E78" s="793">
        <v>1.65</v>
      </c>
      <c r="F78" s="702">
        <v>1.66</v>
      </c>
      <c r="G78" s="725">
        <v>7.06</v>
      </c>
      <c r="H78" s="744"/>
      <c r="I78" s="861">
        <v>1.97</v>
      </c>
      <c r="J78" s="793">
        <v>1.7</v>
      </c>
      <c r="K78" s="793">
        <v>2.37</v>
      </c>
      <c r="L78" s="702">
        <v>1.8</v>
      </c>
      <c r="M78" s="725">
        <v>7.84</v>
      </c>
      <c r="Q78" s="885"/>
      <c r="R78" s="885"/>
      <c r="U78" s="657"/>
      <c r="V78" s="657"/>
    </row>
    <row r="79" spans="1:22" ht="19.5" customHeight="1" x14ac:dyDescent="0.35">
      <c r="A79" s="756" t="s">
        <v>85</v>
      </c>
      <c r="B79" s="792"/>
      <c r="C79" s="692">
        <v>0.13800000000000001</v>
      </c>
      <c r="D79" s="457">
        <v>5.3440000000000003</v>
      </c>
      <c r="E79" s="662">
        <v>-0.373</v>
      </c>
      <c r="F79" s="839">
        <v>-0.36399999999999999</v>
      </c>
      <c r="G79" s="839">
        <v>-4.0000000000000001E-3</v>
      </c>
      <c r="H79" s="811"/>
      <c r="I79" s="692">
        <v>0.13900000000000001</v>
      </c>
      <c r="J79" s="662">
        <v>-0.16300000000000001</v>
      </c>
      <c r="K79" s="457">
        <v>0.436</v>
      </c>
      <c r="L79" s="855">
        <v>8.4000000000000005E-2</v>
      </c>
      <c r="M79" s="722">
        <v>0.11</v>
      </c>
      <c r="Q79" s="885"/>
      <c r="R79" s="885"/>
      <c r="U79" s="657"/>
      <c r="V79" s="657"/>
    </row>
    <row r="80" spans="1:22" ht="19.5" customHeight="1" x14ac:dyDescent="0.35">
      <c r="A80" s="764" t="s">
        <v>67</v>
      </c>
      <c r="B80" s="743"/>
      <c r="C80" s="695">
        <v>0.19600000000000001</v>
      </c>
      <c r="D80" s="660">
        <v>0.2</v>
      </c>
      <c r="E80" s="660">
        <v>0.26300000000000001</v>
      </c>
      <c r="F80" s="696">
        <v>0.23399999999999999</v>
      </c>
      <c r="G80" s="727">
        <v>0.223</v>
      </c>
      <c r="H80" s="744"/>
      <c r="I80" s="695">
        <v>0.06</v>
      </c>
      <c r="J80" s="660">
        <v>0.26300000000000001</v>
      </c>
      <c r="K80" s="660">
        <v>0.28100000000000003</v>
      </c>
      <c r="L80" s="862">
        <v>0.24800000000000003</v>
      </c>
      <c r="M80" s="727">
        <v>0.222</v>
      </c>
      <c r="Q80" s="885"/>
      <c r="R80" s="885"/>
      <c r="U80" s="657"/>
      <c r="V80" s="657"/>
    </row>
    <row r="81" spans="1:22" ht="19.5" customHeight="1" x14ac:dyDescent="0.35">
      <c r="A81" s="763" t="s">
        <v>43</v>
      </c>
      <c r="B81" s="792"/>
      <c r="C81" s="841">
        <v>59298</v>
      </c>
      <c r="D81" s="837">
        <v>59181</v>
      </c>
      <c r="E81" s="838">
        <v>58948</v>
      </c>
      <c r="F81" s="842">
        <v>58913</v>
      </c>
      <c r="G81" s="843">
        <v>59085</v>
      </c>
      <c r="H81" s="744"/>
      <c r="I81" s="863">
        <v>58931</v>
      </c>
      <c r="J81" s="832">
        <v>58149</v>
      </c>
      <c r="K81" s="832">
        <v>57425</v>
      </c>
      <c r="L81" s="840">
        <v>57435</v>
      </c>
      <c r="M81" s="833">
        <v>57983</v>
      </c>
      <c r="Q81" s="885"/>
      <c r="R81" s="885"/>
      <c r="U81" s="657"/>
      <c r="V81" s="657"/>
    </row>
    <row r="82" spans="1:22" ht="19.5" customHeight="1" x14ac:dyDescent="0.35">
      <c r="A82" s="754" t="s">
        <v>44</v>
      </c>
      <c r="B82" s="743"/>
      <c r="C82" s="689"/>
      <c r="D82" s="690"/>
      <c r="E82" s="690"/>
      <c r="F82" s="691"/>
      <c r="G82" s="758"/>
      <c r="H82" s="744"/>
      <c r="I82" s="689"/>
      <c r="J82" s="690"/>
      <c r="K82" s="690"/>
      <c r="L82" s="691"/>
      <c r="M82" s="758"/>
      <c r="Q82" s="885"/>
      <c r="R82" s="885"/>
      <c r="U82" s="657"/>
      <c r="V82" s="657"/>
    </row>
    <row r="83" spans="1:22" ht="19.5" customHeight="1" x14ac:dyDescent="0.35">
      <c r="A83" s="755" t="s">
        <v>40</v>
      </c>
      <c r="B83" s="784"/>
      <c r="C83" s="684">
        <v>380.9</v>
      </c>
      <c r="D83" s="456">
        <v>381.8</v>
      </c>
      <c r="E83" s="789">
        <v>379</v>
      </c>
      <c r="F83" s="663">
        <v>381.8</v>
      </c>
      <c r="G83" s="721">
        <v>1523.5</v>
      </c>
      <c r="H83" s="744"/>
      <c r="I83" s="854">
        <v>354.1</v>
      </c>
      <c r="J83" s="789">
        <v>353.2</v>
      </c>
      <c r="K83" s="789">
        <v>400.8</v>
      </c>
      <c r="L83" s="663">
        <v>402.1</v>
      </c>
      <c r="M83" s="721">
        <v>1510.3</v>
      </c>
      <c r="Q83" s="885"/>
      <c r="R83" s="885"/>
      <c r="U83" s="657"/>
      <c r="V83" s="657"/>
    </row>
    <row r="84" spans="1:22" s="94" customFormat="1" ht="19.5" customHeight="1" x14ac:dyDescent="0.35">
      <c r="A84" s="756" t="s">
        <v>13</v>
      </c>
      <c r="B84" s="788"/>
      <c r="C84" s="692">
        <v>0.315</v>
      </c>
      <c r="D84" s="457">
        <v>0.32600000000000001</v>
      </c>
      <c r="E84" s="457">
        <v>0.32900000000000001</v>
      </c>
      <c r="F84" s="693">
        <v>0.33</v>
      </c>
      <c r="G84" s="722">
        <v>0.32500000000000001</v>
      </c>
      <c r="H84" s="811"/>
      <c r="I84" s="692">
        <v>0.30399999999999999</v>
      </c>
      <c r="J84" s="457">
        <v>0.308</v>
      </c>
      <c r="K84" s="457">
        <v>0.34299999999999997</v>
      </c>
      <c r="L84" s="855">
        <v>0.32200000000000001</v>
      </c>
      <c r="M84" s="722">
        <v>0.31900000000000001</v>
      </c>
      <c r="N84"/>
      <c r="O84"/>
      <c r="P84"/>
      <c r="Q84" s="885"/>
      <c r="R84" s="885"/>
      <c r="S84"/>
      <c r="T84"/>
      <c r="U84" s="657"/>
      <c r="V84" s="657"/>
    </row>
    <row r="85" spans="1:22" ht="19.5" customHeight="1" x14ac:dyDescent="0.35">
      <c r="A85" s="755" t="s">
        <v>41</v>
      </c>
      <c r="B85" s="784"/>
      <c r="C85" s="684">
        <v>185.3</v>
      </c>
      <c r="D85" s="456">
        <v>173.7</v>
      </c>
      <c r="E85" s="789">
        <v>166</v>
      </c>
      <c r="F85" s="663">
        <v>164.2</v>
      </c>
      <c r="G85" s="721">
        <v>689.3</v>
      </c>
      <c r="H85" s="744"/>
      <c r="I85" s="854">
        <v>164.4</v>
      </c>
      <c r="J85" s="789">
        <v>163.4</v>
      </c>
      <c r="K85" s="789">
        <v>163.80000000000001</v>
      </c>
      <c r="L85" s="663">
        <v>179.3</v>
      </c>
      <c r="M85" s="721">
        <v>671</v>
      </c>
      <c r="Q85" s="885"/>
      <c r="R85" s="885"/>
      <c r="U85" s="657"/>
      <c r="V85" s="657"/>
    </row>
    <row r="86" spans="1:22" s="94" customFormat="1" ht="19.5" customHeight="1" x14ac:dyDescent="0.35">
      <c r="A86" s="756" t="s">
        <v>13</v>
      </c>
      <c r="B86" s="788"/>
      <c r="C86" s="692">
        <v>0.153</v>
      </c>
      <c r="D86" s="457">
        <v>0.14800000000000002</v>
      </c>
      <c r="E86" s="457">
        <v>0.14400000000000002</v>
      </c>
      <c r="F86" s="693">
        <v>0.14199999999999999</v>
      </c>
      <c r="G86" s="722">
        <v>0.14699999999999999</v>
      </c>
      <c r="H86" s="811"/>
      <c r="I86" s="692">
        <v>0.14099999999999999</v>
      </c>
      <c r="J86" s="457">
        <v>0.14300000000000002</v>
      </c>
      <c r="K86" s="457">
        <v>0.14000000000000001</v>
      </c>
      <c r="L86" s="855">
        <v>0.14400000000000002</v>
      </c>
      <c r="M86" s="722">
        <v>0.14199999999999999</v>
      </c>
      <c r="N86"/>
      <c r="O86"/>
      <c r="P86"/>
      <c r="Q86" s="885"/>
      <c r="R86" s="885"/>
      <c r="S86"/>
      <c r="T86"/>
      <c r="U86" s="657"/>
      <c r="V86" s="657"/>
    </row>
    <row r="87" spans="1:22" ht="19.5" customHeight="1" x14ac:dyDescent="0.35">
      <c r="A87" s="755" t="s">
        <v>42</v>
      </c>
      <c r="B87" s="784"/>
      <c r="C87" s="684">
        <v>178.3</v>
      </c>
      <c r="D87" s="456">
        <v>190.8</v>
      </c>
      <c r="E87" s="789">
        <v>195.6</v>
      </c>
      <c r="F87" s="663">
        <v>200.4</v>
      </c>
      <c r="G87" s="721">
        <v>765.1</v>
      </c>
      <c r="H87" s="744"/>
      <c r="I87" s="854">
        <v>173.6</v>
      </c>
      <c r="J87" s="789">
        <v>174.5</v>
      </c>
      <c r="K87" s="789">
        <v>222.9</v>
      </c>
      <c r="L87" s="663">
        <v>208.2</v>
      </c>
      <c r="M87" s="721">
        <v>779.2</v>
      </c>
      <c r="Q87" s="885"/>
      <c r="R87" s="885"/>
      <c r="U87" s="657"/>
      <c r="V87" s="657"/>
    </row>
    <row r="88" spans="1:22" s="94" customFormat="1" ht="19.5" customHeight="1" x14ac:dyDescent="0.35">
      <c r="A88" s="756" t="s">
        <v>13</v>
      </c>
      <c r="B88" s="788"/>
      <c r="C88" s="692">
        <v>0.14699999999999999</v>
      </c>
      <c r="D88" s="457">
        <v>0.16300000000000001</v>
      </c>
      <c r="E88" s="457">
        <v>0.17</v>
      </c>
      <c r="F88" s="693">
        <v>0.17300000000000001</v>
      </c>
      <c r="G88" s="722">
        <v>0.16300000000000001</v>
      </c>
      <c r="H88" s="811"/>
      <c r="I88" s="692">
        <v>0.14899999999999999</v>
      </c>
      <c r="J88" s="457">
        <v>0.152</v>
      </c>
      <c r="K88" s="457">
        <v>0.19100000000000003</v>
      </c>
      <c r="L88" s="855">
        <v>0.16700000000000001</v>
      </c>
      <c r="M88" s="722">
        <v>0.16500000000000001</v>
      </c>
      <c r="N88"/>
      <c r="O88"/>
      <c r="P88"/>
      <c r="Q88" s="885"/>
      <c r="R88" s="885"/>
      <c r="S88"/>
      <c r="T88"/>
      <c r="U88" s="657"/>
      <c r="V88" s="657"/>
    </row>
    <row r="89" spans="1:22" ht="19.5" customHeight="1" x14ac:dyDescent="0.35">
      <c r="A89" s="755" t="s">
        <v>45</v>
      </c>
      <c r="B89" s="784"/>
      <c r="C89" s="684">
        <v>146.6</v>
      </c>
      <c r="D89" s="456">
        <v>156.19999999999999</v>
      </c>
      <c r="E89" s="789">
        <v>161.1</v>
      </c>
      <c r="F89" s="663">
        <v>161.80000000000001</v>
      </c>
      <c r="G89" s="721">
        <v>625.6</v>
      </c>
      <c r="H89" s="744"/>
      <c r="I89" s="854">
        <v>145.19999999999999</v>
      </c>
      <c r="J89" s="789">
        <v>142.30000000000001</v>
      </c>
      <c r="K89" s="789">
        <v>179.1</v>
      </c>
      <c r="L89" s="663">
        <v>163.4</v>
      </c>
      <c r="M89" s="721">
        <v>630</v>
      </c>
      <c r="Q89" s="885"/>
      <c r="R89" s="885"/>
      <c r="U89" s="657"/>
      <c r="V89" s="657"/>
    </row>
    <row r="90" spans="1:22" s="94" customFormat="1" ht="19.5" customHeight="1" x14ac:dyDescent="0.35">
      <c r="A90" s="756" t="s">
        <v>13</v>
      </c>
      <c r="B90" s="788"/>
      <c r="C90" s="692">
        <v>0.121</v>
      </c>
      <c r="D90" s="457">
        <v>0.13300000000000001</v>
      </c>
      <c r="E90" s="457">
        <v>0.14000000000000001</v>
      </c>
      <c r="F90" s="693">
        <v>0.14000000000000001</v>
      </c>
      <c r="G90" s="722">
        <v>0.13300000000000001</v>
      </c>
      <c r="H90" s="811"/>
      <c r="I90" s="692">
        <v>0.125</v>
      </c>
      <c r="J90" s="457">
        <v>0.12400000000000001</v>
      </c>
      <c r="K90" s="457">
        <v>0.153</v>
      </c>
      <c r="L90" s="855">
        <v>0.13100000000000001</v>
      </c>
      <c r="M90" s="722">
        <v>0.13300000000000001</v>
      </c>
      <c r="N90"/>
      <c r="O90"/>
      <c r="P90"/>
      <c r="Q90" s="885"/>
      <c r="R90" s="885"/>
      <c r="S90"/>
      <c r="T90"/>
      <c r="U90" s="657"/>
      <c r="V90" s="657"/>
    </row>
    <row r="91" spans="1:22" ht="19.5" customHeight="1" x14ac:dyDescent="0.35">
      <c r="A91" s="755" t="s">
        <v>46</v>
      </c>
      <c r="B91" s="743"/>
      <c r="C91" s="694">
        <v>2.4700000000000002</v>
      </c>
      <c r="D91" s="462">
        <v>2.64</v>
      </c>
      <c r="E91" s="793">
        <v>2.73</v>
      </c>
      <c r="F91" s="702">
        <v>2.75</v>
      </c>
      <c r="G91" s="725">
        <v>10.59</v>
      </c>
      <c r="H91" s="744"/>
      <c r="I91" s="861">
        <v>2.46</v>
      </c>
      <c r="J91" s="793">
        <v>2.4500000000000002</v>
      </c>
      <c r="K91" s="793">
        <v>3.12</v>
      </c>
      <c r="L91" s="702">
        <v>2.84</v>
      </c>
      <c r="M91" s="725">
        <v>10.86</v>
      </c>
      <c r="Q91" s="885"/>
      <c r="R91" s="885"/>
      <c r="U91" s="657"/>
      <c r="V91" s="657"/>
    </row>
    <row r="92" spans="1:22" ht="19.5" customHeight="1" x14ac:dyDescent="0.35">
      <c r="A92" s="756" t="s">
        <v>85</v>
      </c>
      <c r="B92" s="792"/>
      <c r="C92" s="813">
        <v>-8.0000000000000002E-3</v>
      </c>
      <c r="D92" s="457">
        <v>0.109</v>
      </c>
      <c r="E92" s="662">
        <v>-0.11900000000000001</v>
      </c>
      <c r="F92" s="839">
        <v>-6.0999999999999999E-2</v>
      </c>
      <c r="G92" s="726">
        <v>-2.7999999999999997E-2</v>
      </c>
      <c r="H92" s="811"/>
      <c r="I92" s="813">
        <v>-4.0000000000000001E-3</v>
      </c>
      <c r="J92" s="820">
        <v>-7.2000000000000008E-2</v>
      </c>
      <c r="K92" s="457">
        <v>0.14300000000000002</v>
      </c>
      <c r="L92" s="855">
        <v>3.3000000000000002E-2</v>
      </c>
      <c r="M92" s="722">
        <v>2.5000000000000001E-2</v>
      </c>
      <c r="Q92" s="885"/>
      <c r="R92" s="885"/>
      <c r="U92" s="657"/>
      <c r="V92" s="657"/>
    </row>
    <row r="93" spans="1:22" ht="19.5" customHeight="1" x14ac:dyDescent="0.35">
      <c r="A93" s="764" t="s">
        <v>67</v>
      </c>
      <c r="B93" s="743"/>
      <c r="C93" s="695">
        <v>0.22899999999999998</v>
      </c>
      <c r="D93" s="660">
        <v>0.23300000000000001</v>
      </c>
      <c r="E93" s="660">
        <v>0.23199999999999998</v>
      </c>
      <c r="F93" s="696">
        <v>0.251</v>
      </c>
      <c r="G93" s="727">
        <v>0.23699999999999999</v>
      </c>
      <c r="H93" s="744"/>
      <c r="I93" s="695">
        <v>0.23399999999999999</v>
      </c>
      <c r="J93" s="660">
        <v>0.24300000000000002</v>
      </c>
      <c r="K93" s="660">
        <v>0.24100000000000002</v>
      </c>
      <c r="L93" s="862">
        <v>0.24</v>
      </c>
      <c r="M93" s="727">
        <v>0.24</v>
      </c>
      <c r="Q93" s="885"/>
      <c r="R93" s="885"/>
      <c r="U93" s="657"/>
      <c r="V93" s="657"/>
    </row>
    <row r="94" spans="1:22" ht="19.5" customHeight="1" x14ac:dyDescent="0.35">
      <c r="A94" s="763" t="s">
        <v>43</v>
      </c>
      <c r="B94" s="743"/>
      <c r="C94" s="697">
        <v>59298</v>
      </c>
      <c r="D94" s="698">
        <v>59181</v>
      </c>
      <c r="E94" s="832">
        <v>58948</v>
      </c>
      <c r="F94" s="840">
        <v>58913</v>
      </c>
      <c r="G94" s="833">
        <v>59085</v>
      </c>
      <c r="H94" s="744"/>
      <c r="I94" s="863">
        <v>58931</v>
      </c>
      <c r="J94" s="832">
        <v>58149</v>
      </c>
      <c r="K94" s="832">
        <v>57425</v>
      </c>
      <c r="L94" s="840">
        <v>57435</v>
      </c>
      <c r="M94" s="833">
        <v>57983</v>
      </c>
      <c r="Q94" s="885"/>
      <c r="R94" s="885"/>
      <c r="U94" s="657"/>
      <c r="V94" s="657"/>
    </row>
    <row r="95" spans="1:22" ht="10.4" customHeight="1" x14ac:dyDescent="0.5">
      <c r="A95" s="25"/>
      <c r="B95" s="743"/>
      <c r="C95" s="27"/>
      <c r="D95" s="27"/>
      <c r="E95" s="27"/>
      <c r="F95" s="17"/>
      <c r="G95" s="27"/>
      <c r="H95" s="744"/>
      <c r="I95" s="27"/>
      <c r="J95" s="27"/>
      <c r="K95" s="27"/>
      <c r="L95" s="27"/>
      <c r="M95" s="27"/>
      <c r="Q95" s="885"/>
      <c r="R95" s="885"/>
      <c r="U95" s="657"/>
      <c r="V95" s="657"/>
    </row>
    <row r="96" spans="1:22" ht="23.25" customHeight="1" x14ac:dyDescent="0.3">
      <c r="A96" s="766" t="s">
        <v>55</v>
      </c>
      <c r="B96" s="743"/>
      <c r="C96" s="666"/>
      <c r="D96" s="661"/>
      <c r="E96" s="661"/>
      <c r="F96" s="677"/>
      <c r="G96" s="720"/>
      <c r="H96" s="744"/>
      <c r="I96" s="666"/>
      <c r="J96" s="661"/>
      <c r="K96" s="661"/>
      <c r="L96" s="667"/>
      <c r="M96" s="720"/>
      <c r="Q96" s="885"/>
      <c r="R96" s="885"/>
      <c r="U96" s="657"/>
      <c r="V96" s="657"/>
    </row>
    <row r="97" spans="1:22" ht="19.5" customHeight="1" x14ac:dyDescent="0.35">
      <c r="A97" s="755" t="s">
        <v>56</v>
      </c>
      <c r="B97" s="792"/>
      <c r="C97" s="684">
        <v>1749.4</v>
      </c>
      <c r="D97" s="456">
        <v>1776.9</v>
      </c>
      <c r="E97" s="789">
        <v>1873</v>
      </c>
      <c r="F97" s="789">
        <v>2036.2</v>
      </c>
      <c r="G97" s="721">
        <v>2036.2</v>
      </c>
      <c r="H97" s="744"/>
      <c r="I97" s="854">
        <v>1983.7</v>
      </c>
      <c r="J97" s="789">
        <v>1787.2</v>
      </c>
      <c r="K97" s="789">
        <v>2036.4</v>
      </c>
      <c r="L97" s="663">
        <v>1286.3</v>
      </c>
      <c r="M97" s="721">
        <v>1286.3</v>
      </c>
      <c r="Q97" s="885"/>
      <c r="R97" s="885"/>
      <c r="U97" s="657"/>
      <c r="V97" s="657"/>
    </row>
    <row r="98" spans="1:22" ht="19.5" customHeight="1" x14ac:dyDescent="0.35">
      <c r="A98" s="762" t="s">
        <v>145</v>
      </c>
      <c r="B98" s="743"/>
      <c r="C98" s="685">
        <v>934.2</v>
      </c>
      <c r="D98" s="463">
        <v>917.5</v>
      </c>
      <c r="E98" s="824">
        <v>913</v>
      </c>
      <c r="F98" s="824">
        <v>897</v>
      </c>
      <c r="G98" s="779">
        <v>897</v>
      </c>
      <c r="H98" s="744"/>
      <c r="I98" s="864">
        <v>931.4</v>
      </c>
      <c r="J98" s="824">
        <v>960.9</v>
      </c>
      <c r="K98" s="824">
        <v>935.1</v>
      </c>
      <c r="L98" s="865">
        <v>1002.2</v>
      </c>
      <c r="M98" s="779">
        <v>1002.2</v>
      </c>
      <c r="Q98" s="885"/>
      <c r="R98" s="885"/>
      <c r="U98" s="657"/>
      <c r="V98" s="657"/>
    </row>
    <row r="99" spans="1:22" ht="19.5" customHeight="1" x14ac:dyDescent="0.45">
      <c r="A99" s="764" t="s">
        <v>179</v>
      </c>
      <c r="B99" s="743"/>
      <c r="C99" s="686">
        <v>69</v>
      </c>
      <c r="D99" s="794">
        <v>71</v>
      </c>
      <c r="E99" s="794">
        <v>73</v>
      </c>
      <c r="F99" s="794">
        <v>71</v>
      </c>
      <c r="G99" s="780">
        <v>71</v>
      </c>
      <c r="H99" s="744"/>
      <c r="I99" s="686">
        <v>73</v>
      </c>
      <c r="J99" s="794">
        <v>76</v>
      </c>
      <c r="K99" s="794">
        <v>74</v>
      </c>
      <c r="L99" s="866">
        <v>70</v>
      </c>
      <c r="M99" s="780">
        <v>70</v>
      </c>
      <c r="Q99" s="885"/>
      <c r="R99" s="885"/>
      <c r="U99" s="657"/>
      <c r="V99" s="657"/>
    </row>
    <row r="100" spans="1:22" ht="19.5" customHeight="1" x14ac:dyDescent="0.35">
      <c r="A100" s="763" t="s">
        <v>57</v>
      </c>
      <c r="B100" s="743"/>
      <c r="C100" s="687">
        <v>2147.9</v>
      </c>
      <c r="D100" s="688">
        <v>2287.9</v>
      </c>
      <c r="E100" s="831">
        <v>2311.6999999999998</v>
      </c>
      <c r="F100" s="831">
        <v>2446.4</v>
      </c>
      <c r="G100" s="781">
        <v>2446.4</v>
      </c>
      <c r="H100" s="744"/>
      <c r="I100" s="867">
        <v>2424.6</v>
      </c>
      <c r="J100" s="831">
        <v>2313.1999999999998</v>
      </c>
      <c r="K100" s="831">
        <v>2425.8000000000002</v>
      </c>
      <c r="L100" s="868">
        <v>1605.2</v>
      </c>
      <c r="M100" s="781">
        <v>1605.2</v>
      </c>
      <c r="Q100" s="885"/>
      <c r="R100" s="885"/>
      <c r="U100" s="657"/>
      <c r="V100" s="657"/>
    </row>
    <row r="101" spans="1:22" ht="10.4" customHeight="1" x14ac:dyDescent="0.5">
      <c r="A101" s="25"/>
      <c r="B101" s="743"/>
      <c r="C101" s="27"/>
      <c r="D101" s="27"/>
      <c r="E101" s="27"/>
      <c r="F101" s="17"/>
      <c r="G101" s="27"/>
      <c r="H101" s="744"/>
      <c r="I101" s="27"/>
      <c r="J101" s="27"/>
      <c r="K101" s="27"/>
      <c r="L101" s="27"/>
      <c r="M101" s="27"/>
      <c r="Q101" s="885"/>
      <c r="R101" s="885"/>
      <c r="U101" s="657"/>
      <c r="V101" s="657"/>
    </row>
    <row r="102" spans="1:22" ht="23.25" customHeight="1" x14ac:dyDescent="0.3">
      <c r="A102" s="766" t="s">
        <v>136</v>
      </c>
      <c r="B102" s="791"/>
      <c r="C102" s="666"/>
      <c r="D102" s="661"/>
      <c r="E102" s="661"/>
      <c r="F102" s="667"/>
      <c r="G102" s="667"/>
      <c r="H102" s="744"/>
      <c r="I102" s="666"/>
      <c r="J102" s="661"/>
      <c r="K102" s="661"/>
      <c r="L102" s="667"/>
      <c r="M102" s="720"/>
      <c r="Q102" s="885"/>
      <c r="R102" s="885"/>
      <c r="U102" s="657"/>
      <c r="V102" s="657"/>
    </row>
    <row r="103" spans="1:22" ht="19.5" customHeight="1" x14ac:dyDescent="0.35">
      <c r="A103" s="755" t="s">
        <v>81</v>
      </c>
      <c r="B103" s="795"/>
      <c r="C103" s="664">
        <v>87.3</v>
      </c>
      <c r="D103" s="825">
        <v>89.1</v>
      </c>
      <c r="E103" s="825">
        <v>214.9</v>
      </c>
      <c r="F103" s="789">
        <v>171.4</v>
      </c>
      <c r="G103" s="721">
        <v>562.6</v>
      </c>
      <c r="H103" s="744"/>
      <c r="I103" s="664">
        <v>129.9</v>
      </c>
      <c r="J103" s="825">
        <v>57</v>
      </c>
      <c r="K103" s="825">
        <v>242</v>
      </c>
      <c r="L103" s="869">
        <v>130.30000000000001</v>
      </c>
      <c r="M103" s="895">
        <v>559.20000000000005</v>
      </c>
      <c r="Q103" s="885"/>
      <c r="R103" s="885"/>
      <c r="U103" s="657"/>
      <c r="V103" s="657"/>
    </row>
    <row r="104" spans="1:22" ht="19.5" customHeight="1" x14ac:dyDescent="0.35">
      <c r="A104" s="762" t="s">
        <v>82</v>
      </c>
      <c r="B104" s="795"/>
      <c r="C104" s="683">
        <v>-17.7</v>
      </c>
      <c r="D104" s="826">
        <v>-17.8</v>
      </c>
      <c r="E104" s="826">
        <v>-10.6</v>
      </c>
      <c r="F104" s="826">
        <v>-20.7</v>
      </c>
      <c r="G104" s="828">
        <v>-66.8</v>
      </c>
      <c r="H104" s="744"/>
      <c r="I104" s="683">
        <v>-51</v>
      </c>
      <c r="J104" s="826">
        <v>-22.8</v>
      </c>
      <c r="K104" s="826">
        <v>34.700000000000003</v>
      </c>
      <c r="L104" s="870">
        <v>-845.9</v>
      </c>
      <c r="M104" s="828">
        <v>-885</v>
      </c>
      <c r="Q104" s="885"/>
      <c r="R104" s="885"/>
      <c r="U104" s="657"/>
      <c r="V104" s="657"/>
    </row>
    <row r="105" spans="1:22" ht="19.5" customHeight="1" x14ac:dyDescent="0.35">
      <c r="A105" s="755" t="s">
        <v>83</v>
      </c>
      <c r="B105" s="795"/>
      <c r="C105" s="664">
        <v>-15.3</v>
      </c>
      <c r="D105" s="825">
        <v>-47.5</v>
      </c>
      <c r="E105" s="825">
        <v>-80.599999999999994</v>
      </c>
      <c r="F105" s="825">
        <v>-22.4</v>
      </c>
      <c r="G105" s="829">
        <v>-165.8</v>
      </c>
      <c r="H105" s="744"/>
      <c r="I105" s="664">
        <v>-112.1</v>
      </c>
      <c r="J105" s="825">
        <v>-226.1</v>
      </c>
      <c r="K105" s="825">
        <v>-53.5</v>
      </c>
      <c r="L105" s="869">
        <v>1.3</v>
      </c>
      <c r="M105" s="895">
        <v>-390.4</v>
      </c>
      <c r="Q105" s="885"/>
      <c r="R105" s="885"/>
      <c r="U105" s="657"/>
      <c r="V105" s="657"/>
    </row>
    <row r="106" spans="1:22" ht="19.5" customHeight="1" x14ac:dyDescent="0.35">
      <c r="A106" s="762" t="s">
        <v>51</v>
      </c>
      <c r="B106" s="795"/>
      <c r="C106" s="683">
        <v>14.1</v>
      </c>
      <c r="D106" s="826">
        <v>3</v>
      </c>
      <c r="E106" s="826">
        <v>-22.7</v>
      </c>
      <c r="F106" s="826">
        <v>35</v>
      </c>
      <c r="G106" s="828">
        <v>29.4</v>
      </c>
      <c r="H106" s="744"/>
      <c r="I106" s="683">
        <v>-19.600000000000001</v>
      </c>
      <c r="J106" s="826">
        <v>-6.9</v>
      </c>
      <c r="K106" s="826">
        <v>25.9</v>
      </c>
      <c r="L106" s="870">
        <f>-36+0.1</f>
        <v>-35.9</v>
      </c>
      <c r="M106" s="828">
        <v>-36.5</v>
      </c>
      <c r="Q106" s="885"/>
      <c r="R106" s="885"/>
      <c r="U106" s="657"/>
      <c r="V106" s="657"/>
    </row>
    <row r="107" spans="1:22" ht="19.5" customHeight="1" x14ac:dyDescent="0.35">
      <c r="A107" s="755" t="s">
        <v>52</v>
      </c>
      <c r="B107" s="795"/>
      <c r="C107" s="664">
        <v>68.400000000000006</v>
      </c>
      <c r="D107" s="825">
        <v>26.8</v>
      </c>
      <c r="E107" s="825">
        <v>101</v>
      </c>
      <c r="F107" s="789">
        <v>163.30000000000001</v>
      </c>
      <c r="G107" s="721">
        <v>359.5</v>
      </c>
      <c r="H107" s="744"/>
      <c r="I107" s="664">
        <v>-52.7</v>
      </c>
      <c r="J107" s="825">
        <v>-198.8</v>
      </c>
      <c r="K107" s="825">
        <v>249.1</v>
      </c>
      <c r="L107" s="869">
        <v>-750.3</v>
      </c>
      <c r="M107" s="895">
        <v>-752.7</v>
      </c>
      <c r="Q107" s="885"/>
      <c r="R107" s="885"/>
      <c r="U107" s="657"/>
      <c r="V107" s="657"/>
    </row>
    <row r="108" spans="1:22" ht="19.5" customHeight="1" x14ac:dyDescent="0.35">
      <c r="A108" s="762" t="s">
        <v>134</v>
      </c>
      <c r="B108" s="795"/>
      <c r="C108" s="683">
        <v>-7.9</v>
      </c>
      <c r="D108" s="826">
        <v>-6.9</v>
      </c>
      <c r="E108" s="826">
        <v>-3.6</v>
      </c>
      <c r="F108" s="826">
        <v>-10</v>
      </c>
      <c r="G108" s="828">
        <v>-28.4</v>
      </c>
      <c r="H108" s="744"/>
      <c r="I108" s="683">
        <v>-6.7</v>
      </c>
      <c r="J108" s="826">
        <v>-4.7</v>
      </c>
      <c r="K108" s="826">
        <v>-5</v>
      </c>
      <c r="L108" s="870">
        <v>-15.7</v>
      </c>
      <c r="M108" s="828">
        <v>-32.1</v>
      </c>
      <c r="Q108" s="885"/>
      <c r="R108" s="885"/>
      <c r="U108" s="657"/>
      <c r="V108" s="657"/>
    </row>
    <row r="109" spans="1:22" ht="19.5" customHeight="1" x14ac:dyDescent="0.45">
      <c r="A109" s="755" t="s">
        <v>180</v>
      </c>
      <c r="B109" s="795"/>
      <c r="C109" s="664">
        <v>79.400000000000006</v>
      </c>
      <c r="D109" s="825">
        <v>82.2</v>
      </c>
      <c r="E109" s="825">
        <v>211.3</v>
      </c>
      <c r="F109" s="789">
        <v>161.4</v>
      </c>
      <c r="G109" s="721">
        <v>534.20000000000005</v>
      </c>
      <c r="H109" s="744"/>
      <c r="I109" s="664">
        <v>123.2</v>
      </c>
      <c r="J109" s="825">
        <v>52.3</v>
      </c>
      <c r="K109" s="825">
        <v>237</v>
      </c>
      <c r="L109" s="869">
        <v>114.5</v>
      </c>
      <c r="M109" s="895">
        <v>527</v>
      </c>
      <c r="Q109" s="885"/>
      <c r="R109" s="885"/>
      <c r="U109" s="657"/>
      <c r="V109" s="657"/>
    </row>
    <row r="110" spans="1:22" ht="19.5" customHeight="1" x14ac:dyDescent="0.45">
      <c r="A110" s="763" t="s">
        <v>181</v>
      </c>
      <c r="B110" s="788"/>
      <c r="C110" s="809">
        <v>0.54200000000000004</v>
      </c>
      <c r="D110" s="821">
        <v>0.52600000000000002</v>
      </c>
      <c r="E110" s="821">
        <v>1.3109999999999999</v>
      </c>
      <c r="F110" s="665">
        <v>0.998</v>
      </c>
      <c r="G110" s="830">
        <v>0.85399999999999998</v>
      </c>
      <c r="H110" s="744"/>
      <c r="I110" s="809">
        <v>0.84799999999999998</v>
      </c>
      <c r="J110" s="821">
        <v>0.36799999999999999</v>
      </c>
      <c r="K110" s="821">
        <v>1.3230000000000002</v>
      </c>
      <c r="L110" s="871">
        <v>0.70099999999999996</v>
      </c>
      <c r="M110" s="830">
        <v>0.83700000000000008</v>
      </c>
      <c r="Q110" s="885"/>
      <c r="R110" s="885"/>
      <c r="U110" s="657"/>
      <c r="V110" s="657"/>
    </row>
    <row r="111" spans="1:22" ht="10.4" customHeight="1" x14ac:dyDescent="0.5">
      <c r="A111" s="25"/>
      <c r="B111" s="743"/>
      <c r="C111" s="27"/>
      <c r="D111" s="27"/>
      <c r="E111" s="27"/>
      <c r="F111" s="17"/>
      <c r="G111" s="27"/>
      <c r="H111" s="744"/>
      <c r="I111" s="27"/>
      <c r="J111" s="27"/>
      <c r="K111" s="27"/>
      <c r="L111" s="27"/>
      <c r="M111" s="27"/>
      <c r="Q111" s="885"/>
      <c r="R111" s="885"/>
      <c r="U111" s="657"/>
      <c r="V111" s="657"/>
    </row>
    <row r="112" spans="1:22" ht="23.25" customHeight="1" x14ac:dyDescent="0.3">
      <c r="A112" s="766" t="s">
        <v>63</v>
      </c>
      <c r="B112" s="743"/>
      <c r="C112" s="666"/>
      <c r="D112" s="661"/>
      <c r="E112" s="661"/>
      <c r="F112" s="667"/>
      <c r="G112" s="720"/>
      <c r="H112" s="744"/>
      <c r="I112" s="666"/>
      <c r="J112" s="661"/>
      <c r="K112" s="661"/>
      <c r="L112" s="667"/>
      <c r="M112" s="720"/>
      <c r="Q112" s="885"/>
      <c r="R112" s="885"/>
      <c r="U112" s="657"/>
      <c r="V112" s="657"/>
    </row>
    <row r="113" spans="1:22" ht="19.5" customHeight="1" x14ac:dyDescent="0.35">
      <c r="A113" s="749" t="s">
        <v>66</v>
      </c>
      <c r="B113" s="787"/>
      <c r="C113" s="668"/>
      <c r="D113" s="489"/>
      <c r="E113" s="489"/>
      <c r="F113" s="669"/>
      <c r="G113" s="724"/>
      <c r="H113" s="744"/>
      <c r="I113" s="668"/>
      <c r="J113" s="489"/>
      <c r="K113" s="489"/>
      <c r="L113" s="669"/>
      <c r="M113" s="724"/>
      <c r="Q113" s="885"/>
      <c r="R113" s="885"/>
      <c r="U113" s="657"/>
      <c r="V113" s="657"/>
    </row>
    <row r="114" spans="1:22" ht="19.5" customHeight="1" x14ac:dyDescent="0.35">
      <c r="A114" s="755" t="s">
        <v>133</v>
      </c>
      <c r="B114" s="743"/>
      <c r="C114" s="670">
        <v>0.66300000000000003</v>
      </c>
      <c r="D114" s="469">
        <v>0.65300000000000002</v>
      </c>
      <c r="E114" s="481">
        <v>0.66099999999999992</v>
      </c>
      <c r="F114" s="671">
        <v>0.65700000000000003</v>
      </c>
      <c r="G114" s="769">
        <v>0.65800000000000003</v>
      </c>
      <c r="H114" s="744"/>
      <c r="I114" s="703">
        <v>0.67099999999999993</v>
      </c>
      <c r="J114" s="481">
        <v>0.67</v>
      </c>
      <c r="K114" s="481">
        <v>0.66700000000000004</v>
      </c>
      <c r="L114" s="704">
        <v>0.63600000000000001</v>
      </c>
      <c r="M114" s="769">
        <v>0.66</v>
      </c>
      <c r="Q114" s="885"/>
      <c r="R114" s="885"/>
      <c r="U114" s="657"/>
      <c r="V114" s="657"/>
    </row>
    <row r="115" spans="1:22" ht="19.5" customHeight="1" x14ac:dyDescent="0.35">
      <c r="A115" s="762" t="s">
        <v>126</v>
      </c>
      <c r="B115" s="743"/>
      <c r="C115" s="672">
        <v>0.16700000000000001</v>
      </c>
      <c r="D115" s="472">
        <v>0.16899999999999998</v>
      </c>
      <c r="E115" s="827">
        <v>0.16800000000000001</v>
      </c>
      <c r="F115" s="673">
        <v>0.17199999999999999</v>
      </c>
      <c r="G115" s="778">
        <v>0.16899999999999998</v>
      </c>
      <c r="H115" s="744"/>
      <c r="I115" s="872">
        <v>0.161</v>
      </c>
      <c r="J115" s="827">
        <v>0.158</v>
      </c>
      <c r="K115" s="827">
        <v>0.161</v>
      </c>
      <c r="L115" s="873">
        <v>0.158</v>
      </c>
      <c r="M115" s="778">
        <v>0.159</v>
      </c>
      <c r="Q115" s="885"/>
      <c r="R115" s="885"/>
      <c r="U115" s="657"/>
      <c r="V115" s="657"/>
    </row>
    <row r="116" spans="1:22" ht="19.5" customHeight="1" x14ac:dyDescent="0.35">
      <c r="A116" s="755" t="s">
        <v>139</v>
      </c>
      <c r="B116" s="743"/>
      <c r="C116" s="670">
        <v>6.6000000000000003E-2</v>
      </c>
      <c r="D116" s="469">
        <v>7.2000000000000008E-2</v>
      </c>
      <c r="E116" s="481">
        <v>6.9000000000000006E-2</v>
      </c>
      <c r="F116" s="671">
        <v>6.7000000000000004E-2</v>
      </c>
      <c r="G116" s="769">
        <v>6.9000000000000006E-2</v>
      </c>
      <c r="H116" s="744"/>
      <c r="I116" s="703">
        <v>6.7000000000000004E-2</v>
      </c>
      <c r="J116" s="481">
        <v>6.7000000000000004E-2</v>
      </c>
      <c r="K116" s="481">
        <v>6.6000000000000003E-2</v>
      </c>
      <c r="L116" s="704">
        <v>6.8000000000000005E-2</v>
      </c>
      <c r="M116" s="769">
        <v>6.7000000000000004E-2</v>
      </c>
      <c r="Q116" s="885"/>
      <c r="R116" s="885"/>
      <c r="U116" s="657"/>
      <c r="V116" s="657"/>
    </row>
    <row r="117" spans="1:22" ht="19.5" customHeight="1" x14ac:dyDescent="0.35">
      <c r="A117" s="762" t="s">
        <v>128</v>
      </c>
      <c r="B117" s="743"/>
      <c r="C117" s="672">
        <v>3.6000000000000004E-2</v>
      </c>
      <c r="D117" s="472">
        <v>3.7999999999999999E-2</v>
      </c>
      <c r="E117" s="827">
        <v>3.7999999999999999E-2</v>
      </c>
      <c r="F117" s="673">
        <v>0.04</v>
      </c>
      <c r="G117" s="778">
        <v>3.7999999999999999E-2</v>
      </c>
      <c r="H117" s="744"/>
      <c r="I117" s="872">
        <v>3.9E-2</v>
      </c>
      <c r="J117" s="827">
        <v>4.0999999999999995E-2</v>
      </c>
      <c r="K117" s="827">
        <v>4.0999999999999995E-2</v>
      </c>
      <c r="L117" s="873">
        <v>4.0999999999999995E-2</v>
      </c>
      <c r="M117" s="778">
        <v>0.04</v>
      </c>
      <c r="Q117" s="885"/>
      <c r="R117" s="885"/>
      <c r="U117" s="657"/>
      <c r="V117" s="657"/>
    </row>
    <row r="118" spans="1:22" ht="19.5" customHeight="1" x14ac:dyDescent="0.35">
      <c r="A118" s="755" t="s">
        <v>129</v>
      </c>
      <c r="B118" s="743"/>
      <c r="C118" s="670">
        <v>2.1000000000000001E-2</v>
      </c>
      <c r="D118" s="469">
        <v>2.1000000000000001E-2</v>
      </c>
      <c r="E118" s="481">
        <v>1.8000000000000002E-2</v>
      </c>
      <c r="F118" s="671">
        <v>1.8000000000000002E-2</v>
      </c>
      <c r="G118" s="769">
        <v>0.02</v>
      </c>
      <c r="H118" s="744"/>
      <c r="I118" s="703">
        <v>1.8000000000000002E-2</v>
      </c>
      <c r="J118" s="481">
        <v>1.7000000000000001E-2</v>
      </c>
      <c r="K118" s="481">
        <v>1.8000000000000002E-2</v>
      </c>
      <c r="L118" s="704">
        <v>1.7000000000000001E-2</v>
      </c>
      <c r="M118" s="769">
        <v>1.8000000000000002E-2</v>
      </c>
      <c r="Q118" s="885"/>
      <c r="R118" s="885"/>
      <c r="U118" s="657"/>
      <c r="V118" s="657"/>
    </row>
    <row r="119" spans="1:22" s="272" customFormat="1" ht="19.5" customHeight="1" x14ac:dyDescent="0.35">
      <c r="A119" s="899" t="s">
        <v>167</v>
      </c>
      <c r="B119" s="798"/>
      <c r="C119" s="874">
        <v>0</v>
      </c>
      <c r="D119" s="914">
        <v>0</v>
      </c>
      <c r="E119" s="914">
        <v>0</v>
      </c>
      <c r="F119" s="847">
        <v>0</v>
      </c>
      <c r="G119" s="896">
        <v>0</v>
      </c>
      <c r="H119" s="901"/>
      <c r="I119" s="874">
        <v>0</v>
      </c>
      <c r="J119" s="914">
        <v>0</v>
      </c>
      <c r="K119" s="914">
        <v>0</v>
      </c>
      <c r="L119" s="902">
        <v>2.1000000000000001E-2</v>
      </c>
      <c r="M119" s="900">
        <v>6.0000000000000001E-3</v>
      </c>
      <c r="Q119" s="903"/>
      <c r="R119" s="903"/>
      <c r="U119" s="904"/>
      <c r="V119" s="904"/>
    </row>
    <row r="120" spans="1:22" ht="19.5" customHeight="1" x14ac:dyDescent="0.35">
      <c r="A120" s="760" t="s">
        <v>127</v>
      </c>
      <c r="B120" s="743"/>
      <c r="C120" s="910">
        <v>5.0000000000000001E-3</v>
      </c>
      <c r="D120" s="911">
        <v>5.0000000000000001E-3</v>
      </c>
      <c r="E120" s="912">
        <v>1E-3</v>
      </c>
      <c r="F120" s="846">
        <v>0</v>
      </c>
      <c r="G120" s="913">
        <v>3.0000000000000001E-3</v>
      </c>
      <c r="H120" s="744"/>
      <c r="I120" s="878">
        <v>0</v>
      </c>
      <c r="J120" s="875">
        <v>0</v>
      </c>
      <c r="K120" s="875">
        <v>0</v>
      </c>
      <c r="L120" s="846">
        <v>0</v>
      </c>
      <c r="M120" s="897">
        <v>0</v>
      </c>
      <c r="Q120" s="885"/>
      <c r="R120" s="885"/>
      <c r="U120" s="657"/>
      <c r="V120" s="657"/>
    </row>
    <row r="121" spans="1:22" s="272" customFormat="1" ht="19.5" customHeight="1" x14ac:dyDescent="0.35">
      <c r="A121" s="905" t="s">
        <v>32</v>
      </c>
      <c r="B121" s="796"/>
      <c r="C121" s="915">
        <v>4.2000000000000003E-2</v>
      </c>
      <c r="D121" s="916">
        <v>4.2000000000000003E-2</v>
      </c>
      <c r="E121" s="907">
        <v>4.4999999999999998E-2</v>
      </c>
      <c r="F121" s="917">
        <v>4.5999999999999999E-2</v>
      </c>
      <c r="G121" s="918">
        <v>4.2999999999999997E-2</v>
      </c>
      <c r="H121" s="901"/>
      <c r="I121" s="906">
        <v>4.4000000000000004E-2</v>
      </c>
      <c r="J121" s="907">
        <v>4.7E-2</v>
      </c>
      <c r="K121" s="907">
        <v>4.7E-2</v>
      </c>
      <c r="L121" s="908">
        <v>5.9000000000000004E-2</v>
      </c>
      <c r="M121" s="909">
        <v>0.05</v>
      </c>
      <c r="Q121" s="903"/>
      <c r="R121" s="903"/>
      <c r="U121" s="904"/>
      <c r="V121" s="904"/>
    </row>
    <row r="122" spans="1:22" ht="19.5" customHeight="1" x14ac:dyDescent="0.35">
      <c r="A122" s="754" t="s">
        <v>138</v>
      </c>
      <c r="B122" s="797"/>
      <c r="C122" s="876"/>
      <c r="D122" s="882"/>
      <c r="E122" s="882"/>
      <c r="F122" s="883"/>
      <c r="G122" s="771"/>
      <c r="H122" s="744"/>
      <c r="I122" s="876"/>
      <c r="J122" s="883"/>
      <c r="K122" s="883"/>
      <c r="L122" s="877"/>
      <c r="M122" s="771"/>
      <c r="Q122" s="885"/>
      <c r="R122" s="885"/>
      <c r="U122" s="657"/>
      <c r="V122" s="657"/>
    </row>
    <row r="123" spans="1:22" ht="19.5" customHeight="1" x14ac:dyDescent="0.35">
      <c r="A123" s="755" t="s">
        <v>133</v>
      </c>
      <c r="B123" s="798"/>
      <c r="C123" s="670">
        <v>0.374</v>
      </c>
      <c r="D123" s="469">
        <v>0.41200000000000003</v>
      </c>
      <c r="E123" s="481">
        <v>0.443</v>
      </c>
      <c r="F123" s="471">
        <v>0.42899999999999999</v>
      </c>
      <c r="G123" s="769">
        <v>0.41399999999999998</v>
      </c>
      <c r="H123" s="744"/>
      <c r="I123" s="703">
        <v>0.373</v>
      </c>
      <c r="J123" s="481">
        <v>0.42100000000000004</v>
      </c>
      <c r="K123" s="481">
        <v>0.44900000000000001</v>
      </c>
      <c r="L123" s="704">
        <v>0.41500000000000004</v>
      </c>
      <c r="M123" s="769">
        <v>0.41399999999999998</v>
      </c>
      <c r="Q123" s="885"/>
      <c r="R123" s="885"/>
      <c r="U123" s="657"/>
      <c r="V123" s="657"/>
    </row>
    <row r="124" spans="1:22" ht="19.5" customHeight="1" x14ac:dyDescent="0.35">
      <c r="A124" s="767" t="s">
        <v>126</v>
      </c>
      <c r="B124" s="798"/>
      <c r="C124" s="672">
        <v>0.17899999999999999</v>
      </c>
      <c r="D124" s="472">
        <v>0.161</v>
      </c>
      <c r="E124" s="827">
        <v>0.151</v>
      </c>
      <c r="F124" s="473">
        <v>0.154</v>
      </c>
      <c r="G124" s="778">
        <v>0.16200000000000001</v>
      </c>
      <c r="H124" s="744"/>
      <c r="I124" s="872">
        <v>0.16500000000000001</v>
      </c>
      <c r="J124" s="827">
        <v>0.14800000000000002</v>
      </c>
      <c r="K124" s="827">
        <v>0.14499999999999999</v>
      </c>
      <c r="L124" s="873">
        <v>0.14099999999999999</v>
      </c>
      <c r="M124" s="778">
        <v>0.14899999999999999</v>
      </c>
      <c r="Q124" s="885"/>
      <c r="R124" s="885"/>
      <c r="U124" s="657"/>
      <c r="V124" s="657"/>
    </row>
    <row r="125" spans="1:22" ht="19.5" customHeight="1" x14ac:dyDescent="0.35">
      <c r="A125" s="755" t="s">
        <v>130</v>
      </c>
      <c r="B125" s="798"/>
      <c r="C125" s="670">
        <v>0.107</v>
      </c>
      <c r="D125" s="469">
        <v>0.105</v>
      </c>
      <c r="E125" s="481">
        <v>0.10199999999999999</v>
      </c>
      <c r="F125" s="471">
        <v>0.11</v>
      </c>
      <c r="G125" s="769">
        <v>0.106</v>
      </c>
      <c r="H125" s="744"/>
      <c r="I125" s="703">
        <v>0.11800000000000001</v>
      </c>
      <c r="J125" s="481">
        <v>0.11</v>
      </c>
      <c r="K125" s="481">
        <v>7.8E-2</v>
      </c>
      <c r="L125" s="704">
        <v>8.5000000000000006E-2</v>
      </c>
      <c r="M125" s="769">
        <v>9.8000000000000004E-2</v>
      </c>
      <c r="Q125" s="885"/>
      <c r="R125" s="885"/>
      <c r="U125" s="657"/>
      <c r="V125" s="657"/>
    </row>
    <row r="126" spans="1:22" ht="19.5" customHeight="1" x14ac:dyDescent="0.35">
      <c r="A126" s="767" t="s">
        <v>132</v>
      </c>
      <c r="B126" s="798"/>
      <c r="C126" s="672">
        <v>5.2000000000000005E-2</v>
      </c>
      <c r="D126" s="472">
        <v>5.7999999999999996E-2</v>
      </c>
      <c r="E126" s="827">
        <v>6.3E-2</v>
      </c>
      <c r="F126" s="473">
        <v>6.8000000000000005E-2</v>
      </c>
      <c r="G126" s="778">
        <v>0.06</v>
      </c>
      <c r="H126" s="744"/>
      <c r="I126" s="872">
        <v>7.2999999999999995E-2</v>
      </c>
      <c r="J126" s="827">
        <v>8.3000000000000004E-2</v>
      </c>
      <c r="K126" s="827">
        <v>9.0999999999999998E-2</v>
      </c>
      <c r="L126" s="873">
        <v>8.8000000000000009E-2</v>
      </c>
      <c r="M126" s="778">
        <v>8.4000000000000005E-2</v>
      </c>
      <c r="Q126" s="885"/>
      <c r="R126" s="885"/>
      <c r="U126" s="657"/>
      <c r="V126" s="657"/>
    </row>
    <row r="127" spans="1:22" ht="19.5" customHeight="1" x14ac:dyDescent="0.35">
      <c r="A127" s="755" t="s">
        <v>139</v>
      </c>
      <c r="B127" s="798"/>
      <c r="C127" s="670">
        <v>5.2999999999999999E-2</v>
      </c>
      <c r="D127" s="469">
        <v>4.2999999999999997E-2</v>
      </c>
      <c r="E127" s="481">
        <v>0.04</v>
      </c>
      <c r="F127" s="471">
        <v>3.9E-2</v>
      </c>
      <c r="G127" s="769">
        <v>4.4000000000000004E-2</v>
      </c>
      <c r="H127" s="744"/>
      <c r="I127" s="703">
        <v>0.05</v>
      </c>
      <c r="J127" s="481">
        <v>0.04</v>
      </c>
      <c r="K127" s="481">
        <v>3.9E-2</v>
      </c>
      <c r="L127" s="704">
        <v>4.2999999999999997E-2</v>
      </c>
      <c r="M127" s="769">
        <v>4.2999999999999997E-2</v>
      </c>
      <c r="Q127" s="885"/>
      <c r="R127" s="885"/>
      <c r="U127" s="657"/>
      <c r="V127" s="657"/>
    </row>
    <row r="128" spans="1:22" ht="18.75" customHeight="1" x14ac:dyDescent="0.35">
      <c r="A128" s="767" t="s">
        <v>128</v>
      </c>
      <c r="B128" s="743"/>
      <c r="C128" s="674">
        <v>3.9E-2</v>
      </c>
      <c r="D128" s="822">
        <v>3.7999999999999999E-2</v>
      </c>
      <c r="E128" s="655">
        <v>3.2000000000000001E-2</v>
      </c>
      <c r="F128" s="881">
        <v>3.3000000000000002E-2</v>
      </c>
      <c r="G128" s="770">
        <v>3.6000000000000004E-2</v>
      </c>
      <c r="H128" s="744"/>
      <c r="I128" s="705">
        <v>3.7000000000000005E-2</v>
      </c>
      <c r="J128" s="655">
        <v>3.4000000000000002E-2</v>
      </c>
      <c r="K128" s="655">
        <v>3.2000000000000001E-2</v>
      </c>
      <c r="L128" s="706">
        <v>0.03</v>
      </c>
      <c r="M128" s="770">
        <v>3.3000000000000002E-2</v>
      </c>
      <c r="Q128" s="885"/>
      <c r="R128" s="885"/>
      <c r="U128" s="657"/>
      <c r="V128" s="657"/>
    </row>
    <row r="129" spans="1:22" ht="19.5" customHeight="1" x14ac:dyDescent="0.35">
      <c r="A129" s="755" t="s">
        <v>146</v>
      </c>
      <c r="B129" s="798"/>
      <c r="C129" s="670">
        <v>2.6000000000000002E-2</v>
      </c>
      <c r="D129" s="469">
        <v>2.6000000000000002E-2</v>
      </c>
      <c r="E129" s="481">
        <v>2.7000000000000003E-2</v>
      </c>
      <c r="F129" s="471">
        <v>2.6000000000000002E-2</v>
      </c>
      <c r="G129" s="769">
        <v>2.6000000000000002E-2</v>
      </c>
      <c r="H129" s="744"/>
      <c r="I129" s="703">
        <v>2.7999999999999997E-2</v>
      </c>
      <c r="J129" s="481">
        <v>2.6000000000000002E-2</v>
      </c>
      <c r="K129" s="481">
        <v>2.5000000000000001E-2</v>
      </c>
      <c r="L129" s="704">
        <v>4.7E-2</v>
      </c>
      <c r="M129" s="769">
        <v>3.2000000000000001E-2</v>
      </c>
      <c r="Q129" s="885"/>
      <c r="R129" s="885"/>
      <c r="U129" s="657"/>
      <c r="V129" s="657"/>
    </row>
    <row r="130" spans="1:22" ht="18.75" customHeight="1" x14ac:dyDescent="0.35">
      <c r="A130" s="767" t="s">
        <v>131</v>
      </c>
      <c r="B130" s="743"/>
      <c r="C130" s="674">
        <v>3.2000000000000001E-2</v>
      </c>
      <c r="D130" s="822">
        <v>0.03</v>
      </c>
      <c r="E130" s="655">
        <v>2.5000000000000001E-2</v>
      </c>
      <c r="F130" s="881">
        <v>2.6000000000000002E-2</v>
      </c>
      <c r="G130" s="770">
        <v>2.7999999999999997E-2</v>
      </c>
      <c r="H130" s="744"/>
      <c r="I130" s="705">
        <v>2.8999999999999998E-2</v>
      </c>
      <c r="J130" s="655">
        <v>2.6000000000000002E-2</v>
      </c>
      <c r="K130" s="655">
        <v>2.7999999999999997E-2</v>
      </c>
      <c r="L130" s="706">
        <v>2.6000000000000002E-2</v>
      </c>
      <c r="M130" s="770">
        <v>2.7000000000000003E-2</v>
      </c>
      <c r="Q130" s="885"/>
      <c r="R130" s="885"/>
      <c r="U130" s="657"/>
      <c r="V130" s="657"/>
    </row>
    <row r="131" spans="1:22" ht="19.5" customHeight="1" x14ac:dyDescent="0.35">
      <c r="A131" s="755" t="s">
        <v>152</v>
      </c>
      <c r="B131" s="798"/>
      <c r="C131" s="670">
        <v>1.7000000000000001E-2</v>
      </c>
      <c r="D131" s="469">
        <v>1.8000000000000002E-2</v>
      </c>
      <c r="E131" s="481">
        <v>0.02</v>
      </c>
      <c r="F131" s="471">
        <v>0.02</v>
      </c>
      <c r="G131" s="769">
        <v>1.9E-2</v>
      </c>
      <c r="H131" s="744"/>
      <c r="I131" s="703">
        <v>2.1000000000000001E-2</v>
      </c>
      <c r="J131" s="481">
        <v>2.2000000000000002E-2</v>
      </c>
      <c r="K131" s="481">
        <v>2.2000000000000002E-2</v>
      </c>
      <c r="L131" s="704">
        <v>2.3E-2</v>
      </c>
      <c r="M131" s="769">
        <v>2.2000000000000002E-2</v>
      </c>
      <c r="Q131" s="885"/>
      <c r="R131" s="885"/>
      <c r="V131" s="657"/>
    </row>
    <row r="132" spans="1:22" ht="19.5" customHeight="1" x14ac:dyDescent="0.35">
      <c r="A132" s="767" t="s">
        <v>129</v>
      </c>
      <c r="B132" s="743"/>
      <c r="C132" s="674">
        <v>2.2000000000000002E-2</v>
      </c>
      <c r="D132" s="822">
        <v>1.8000000000000002E-2</v>
      </c>
      <c r="E132" s="655">
        <v>1.7000000000000001E-2</v>
      </c>
      <c r="F132" s="881">
        <v>1.7000000000000001E-2</v>
      </c>
      <c r="G132" s="770">
        <v>1.9E-2</v>
      </c>
      <c r="H132" s="744"/>
      <c r="I132" s="705">
        <v>2.2000000000000002E-2</v>
      </c>
      <c r="J132" s="655">
        <v>1.8000000000000002E-2</v>
      </c>
      <c r="K132" s="655">
        <v>1.7000000000000001E-2</v>
      </c>
      <c r="L132" s="706">
        <v>1.6E-2</v>
      </c>
      <c r="M132" s="770">
        <v>1.8000000000000002E-2</v>
      </c>
      <c r="Q132" s="885"/>
      <c r="R132" s="885"/>
      <c r="V132" s="657"/>
    </row>
    <row r="133" spans="1:22" ht="19.5" customHeight="1" x14ac:dyDescent="0.35">
      <c r="A133" s="755" t="s">
        <v>159</v>
      </c>
      <c r="B133" s="798"/>
      <c r="C133" s="670">
        <v>1.2E-2</v>
      </c>
      <c r="D133" s="469">
        <v>1.1000000000000001E-2</v>
      </c>
      <c r="E133" s="481">
        <v>1.1000000000000001E-2</v>
      </c>
      <c r="F133" s="471">
        <v>0.01</v>
      </c>
      <c r="G133" s="769">
        <v>1.1000000000000001E-2</v>
      </c>
      <c r="H133" s="744"/>
      <c r="I133" s="703">
        <v>1.1000000000000001E-2</v>
      </c>
      <c r="J133" s="481">
        <v>0.01</v>
      </c>
      <c r="K133" s="481">
        <v>8.0000000000000002E-3</v>
      </c>
      <c r="L133" s="704">
        <v>8.0000000000000002E-3</v>
      </c>
      <c r="M133" s="769">
        <v>9.0000000000000011E-3</v>
      </c>
      <c r="Q133" s="885"/>
      <c r="R133" s="885"/>
      <c r="V133" s="657"/>
    </row>
    <row r="134" spans="1:22" ht="19.5" customHeight="1" x14ac:dyDescent="0.35">
      <c r="A134" s="767" t="s">
        <v>140</v>
      </c>
      <c r="B134" s="743"/>
      <c r="C134" s="674">
        <v>1.3000000000000001E-2</v>
      </c>
      <c r="D134" s="822">
        <v>1.2E-2</v>
      </c>
      <c r="E134" s="655">
        <v>1.1000000000000001E-2</v>
      </c>
      <c r="F134" s="881">
        <v>0.01</v>
      </c>
      <c r="G134" s="770">
        <v>1.1000000000000001E-2</v>
      </c>
      <c r="H134" s="744"/>
      <c r="I134" s="705">
        <v>0.01</v>
      </c>
      <c r="J134" s="655">
        <v>9.0000000000000011E-3</v>
      </c>
      <c r="K134" s="655">
        <v>8.0000000000000002E-3</v>
      </c>
      <c r="L134" s="706">
        <v>8.0000000000000002E-3</v>
      </c>
      <c r="M134" s="770">
        <v>9.0000000000000011E-3</v>
      </c>
      <c r="Q134" s="885"/>
      <c r="R134" s="885"/>
      <c r="V134" s="657"/>
    </row>
    <row r="135" spans="1:22" ht="19.5" customHeight="1" x14ac:dyDescent="0.35">
      <c r="A135" s="755" t="s">
        <v>127</v>
      </c>
      <c r="B135" s="798"/>
      <c r="C135" s="670">
        <v>9.0000000000000011E-3</v>
      </c>
      <c r="D135" s="469">
        <v>6.0000000000000001E-3</v>
      </c>
      <c r="E135" s="481">
        <v>2E-3</v>
      </c>
      <c r="F135" s="875">
        <v>0</v>
      </c>
      <c r="G135" s="769">
        <v>4.0000000000000001E-3</v>
      </c>
      <c r="H135" s="744"/>
      <c r="I135" s="878">
        <v>0</v>
      </c>
      <c r="J135" s="875">
        <v>0</v>
      </c>
      <c r="K135" s="875">
        <v>0</v>
      </c>
      <c r="L135" s="846">
        <v>0</v>
      </c>
      <c r="M135" s="897">
        <v>0</v>
      </c>
      <c r="Q135" s="885"/>
      <c r="R135" s="885"/>
      <c r="U135" s="657"/>
      <c r="V135" s="657"/>
    </row>
    <row r="136" spans="1:22" ht="19.5" customHeight="1" x14ac:dyDescent="0.35">
      <c r="A136" s="763" t="s">
        <v>32</v>
      </c>
      <c r="B136" s="788"/>
      <c r="C136" s="803">
        <v>6.5000000000000002E-2</v>
      </c>
      <c r="D136" s="823">
        <v>6.2000000000000006E-2</v>
      </c>
      <c r="E136" s="736">
        <v>5.5999999999999994E-2</v>
      </c>
      <c r="F136" s="884">
        <v>5.7999999999999996E-2</v>
      </c>
      <c r="G136" s="804">
        <v>0.06</v>
      </c>
      <c r="H136" s="744"/>
      <c r="I136" s="858">
        <v>6.3E-2</v>
      </c>
      <c r="J136" s="736">
        <v>5.2999999999999999E-2</v>
      </c>
      <c r="K136" s="736">
        <v>5.7999999999999996E-2</v>
      </c>
      <c r="L136" s="859">
        <v>7.0000000000000007E-2</v>
      </c>
      <c r="M136" s="894">
        <v>6.2000000000000006E-2</v>
      </c>
      <c r="Q136" s="885"/>
      <c r="R136" s="885"/>
      <c r="U136" s="657"/>
      <c r="V136" s="657"/>
    </row>
    <row r="137" spans="1:22" ht="10.4" customHeight="1" x14ac:dyDescent="0.3">
      <c r="A137" s="86"/>
      <c r="B137" s="799"/>
      <c r="C137" s="799"/>
      <c r="D137" s="799"/>
      <c r="E137" s="799"/>
      <c r="F137" s="799"/>
      <c r="G137" s="799"/>
      <c r="H137" s="744"/>
      <c r="I137" s="799"/>
      <c r="J137" s="799"/>
      <c r="K137" s="799"/>
      <c r="L137" s="799"/>
      <c r="M137" s="799"/>
      <c r="Q137" s="885"/>
      <c r="R137" s="885"/>
      <c r="U137" s="657"/>
      <c r="V137" s="657"/>
    </row>
    <row r="138" spans="1:22" ht="23.25" customHeight="1" x14ac:dyDescent="0.3">
      <c r="A138" s="766" t="s">
        <v>58</v>
      </c>
      <c r="B138" s="743"/>
      <c r="C138" s="675"/>
      <c r="D138" s="676"/>
      <c r="E138" s="676"/>
      <c r="F138" s="677"/>
      <c r="G138" s="777"/>
      <c r="H138" s="744"/>
      <c r="I138" s="675"/>
      <c r="J138" s="676"/>
      <c r="K138" s="676"/>
      <c r="L138" s="677"/>
      <c r="M138" s="677"/>
      <c r="Q138" s="885"/>
      <c r="R138" s="885"/>
      <c r="U138" s="657"/>
      <c r="V138" s="657"/>
    </row>
    <row r="139" spans="1:22" ht="19.5" customHeight="1" x14ac:dyDescent="0.35">
      <c r="A139" s="755" t="s">
        <v>68</v>
      </c>
      <c r="B139" s="743"/>
      <c r="C139" s="678">
        <v>57450</v>
      </c>
      <c r="D139" s="474">
        <v>55600</v>
      </c>
      <c r="E139" s="844">
        <v>54600</v>
      </c>
      <c r="F139" s="679">
        <v>53150</v>
      </c>
      <c r="G139" s="679">
        <v>53150</v>
      </c>
      <c r="H139" s="744"/>
      <c r="I139" s="879">
        <v>52800</v>
      </c>
      <c r="J139" s="844">
        <v>52650</v>
      </c>
      <c r="K139" s="844">
        <v>53250</v>
      </c>
      <c r="L139" s="845">
        <v>61200</v>
      </c>
      <c r="M139" s="845">
        <v>61200</v>
      </c>
      <c r="N139" s="850"/>
      <c r="Q139" s="885"/>
      <c r="R139" s="885"/>
      <c r="U139" s="657"/>
      <c r="V139" s="657"/>
    </row>
    <row r="140" spans="1:22" s="115" customFormat="1" ht="19.5" customHeight="1" x14ac:dyDescent="0.35">
      <c r="A140" s="756" t="s">
        <v>80</v>
      </c>
      <c r="B140" s="743"/>
      <c r="C140" s="813">
        <v>-6.7000000000000004E-2</v>
      </c>
      <c r="D140" s="820">
        <v>-9.3000000000000013E-2</v>
      </c>
      <c r="E140" s="820">
        <v>-9.5000000000000001E-2</v>
      </c>
      <c r="F140" s="814">
        <v>-0.10400000000000001</v>
      </c>
      <c r="G140" s="814">
        <v>-0.10400000000000001</v>
      </c>
      <c r="H140" s="811"/>
      <c r="I140" s="813">
        <v>-8.1000000000000003E-2</v>
      </c>
      <c r="J140" s="820">
        <v>-5.2999999999999999E-2</v>
      </c>
      <c r="K140" s="820">
        <v>-2.5000000000000001E-2</v>
      </c>
      <c r="L140" s="855">
        <v>0.151</v>
      </c>
      <c r="M140" s="855">
        <v>0.151</v>
      </c>
      <c r="N140"/>
      <c r="O140"/>
      <c r="P140" s="850"/>
      <c r="Q140" s="885"/>
      <c r="R140" s="885"/>
      <c r="S140"/>
      <c r="T140"/>
      <c r="U140" s="657"/>
      <c r="V140" s="657"/>
    </row>
    <row r="141" spans="1:22" ht="19.5" customHeight="1" x14ac:dyDescent="0.35">
      <c r="A141" s="755" t="s">
        <v>88</v>
      </c>
      <c r="B141" s="743"/>
      <c r="C141" s="678">
        <v>51100</v>
      </c>
      <c r="D141" s="474">
        <v>49350</v>
      </c>
      <c r="E141" s="844">
        <v>48500</v>
      </c>
      <c r="F141" s="679">
        <v>47350</v>
      </c>
      <c r="G141" s="845">
        <v>47350</v>
      </c>
      <c r="H141" s="744"/>
      <c r="I141" s="879">
        <v>47050</v>
      </c>
      <c r="J141" s="844">
        <v>47000</v>
      </c>
      <c r="K141" s="844">
        <v>47750</v>
      </c>
      <c r="L141" s="845">
        <v>55100</v>
      </c>
      <c r="M141" s="845">
        <v>55100</v>
      </c>
      <c r="Q141" s="885"/>
      <c r="R141" s="885"/>
      <c r="U141" s="657"/>
      <c r="V141" s="657"/>
    </row>
    <row r="142" spans="1:22" s="115" customFormat="1" ht="19.5" customHeight="1" x14ac:dyDescent="0.35">
      <c r="A142" s="756" t="s">
        <v>89</v>
      </c>
      <c r="B142" s="743"/>
      <c r="C142" s="813">
        <v>-7.1999999999999995E-2</v>
      </c>
      <c r="D142" s="820">
        <v>-0.10100000000000001</v>
      </c>
      <c r="E142" s="820">
        <v>-0.10100000000000001</v>
      </c>
      <c r="F142" s="814">
        <v>-0.10400000000000001</v>
      </c>
      <c r="G142" s="814">
        <v>-0.10400000000000001</v>
      </c>
      <c r="H142" s="811"/>
      <c r="I142" s="813">
        <v>-7.9000000000000001E-2</v>
      </c>
      <c r="J142" s="820">
        <v>-4.8000000000000001E-2</v>
      </c>
      <c r="K142" s="820">
        <v>-1.4999999999999999E-2</v>
      </c>
      <c r="L142" s="855">
        <v>0.16399999999999998</v>
      </c>
      <c r="M142" s="855">
        <v>0.16399999999999998</v>
      </c>
      <c r="N142"/>
      <c r="O142"/>
      <c r="P142"/>
      <c r="Q142" s="885"/>
      <c r="R142" s="885"/>
      <c r="S142"/>
      <c r="T142"/>
      <c r="U142" s="657"/>
      <c r="V142" s="657"/>
    </row>
    <row r="143" spans="1:22" ht="19.5" customHeight="1" x14ac:dyDescent="0.35">
      <c r="A143" s="768" t="s">
        <v>76</v>
      </c>
      <c r="B143" s="743"/>
      <c r="C143" s="680">
        <v>0.74900000000000011</v>
      </c>
      <c r="D143" s="681">
        <v>0.751</v>
      </c>
      <c r="E143" s="681">
        <v>0.72700000000000009</v>
      </c>
      <c r="F143" s="682">
        <v>0.74400000000000011</v>
      </c>
      <c r="G143" s="682">
        <v>0.74299999999999999</v>
      </c>
      <c r="H143" s="744"/>
      <c r="I143" s="680">
        <v>0.76800000000000002</v>
      </c>
      <c r="J143" s="681">
        <v>0.77500000000000002</v>
      </c>
      <c r="K143" s="681">
        <v>0.76400000000000012</v>
      </c>
      <c r="L143" s="682">
        <v>0.76200000000000001</v>
      </c>
      <c r="M143" s="880">
        <v>0.76700000000000002</v>
      </c>
      <c r="Q143" s="885"/>
      <c r="R143" s="885"/>
      <c r="U143" s="657"/>
      <c r="V143" s="657"/>
    </row>
    <row r="144" spans="1:22" s="729" customFormat="1" ht="19.5" customHeight="1" x14ac:dyDescent="0.35">
      <c r="A144" s="728" t="s">
        <v>160</v>
      </c>
      <c r="B144" s="800"/>
      <c r="C144" s="805"/>
      <c r="D144" s="806"/>
      <c r="E144" s="806"/>
      <c r="F144" s="807"/>
      <c r="G144" s="808"/>
      <c r="H144" s="801"/>
      <c r="I144" s="805"/>
      <c r="J144" s="806"/>
      <c r="K144" s="806"/>
      <c r="L144" s="807"/>
      <c r="M144" s="898"/>
      <c r="N144"/>
      <c r="O144"/>
      <c r="P144"/>
      <c r="Q144" s="885"/>
      <c r="R144" s="885"/>
      <c r="S144"/>
      <c r="T144"/>
      <c r="U144" s="730"/>
      <c r="V144" s="730"/>
    </row>
    <row r="145" spans="1:22" s="729" customFormat="1" ht="19.5" customHeight="1" x14ac:dyDescent="0.35">
      <c r="A145" s="926" t="s">
        <v>155</v>
      </c>
      <c r="B145" s="800"/>
      <c r="C145" s="731"/>
      <c r="D145" s="782"/>
      <c r="E145" s="782"/>
      <c r="F145" s="775"/>
      <c r="G145" s="732">
        <v>27450</v>
      </c>
      <c r="H145" s="801"/>
      <c r="I145" s="731"/>
      <c r="J145" s="782"/>
      <c r="K145" s="782"/>
      <c r="L145" s="775"/>
      <c r="M145" s="732">
        <v>27850</v>
      </c>
      <c r="N145" s="115"/>
      <c r="O145" s="115"/>
      <c r="P145" s="115"/>
      <c r="Q145" s="885"/>
      <c r="R145" s="885"/>
      <c r="S145" s="115"/>
      <c r="T145" s="115"/>
      <c r="U145" s="730"/>
      <c r="V145" s="730"/>
    </row>
    <row r="146" spans="1:22" s="729" customFormat="1" ht="19.5" customHeight="1" x14ac:dyDescent="0.35">
      <c r="A146" s="927" t="s">
        <v>156</v>
      </c>
      <c r="B146" s="947"/>
      <c r="C146" s="731"/>
      <c r="D146" s="782"/>
      <c r="E146" s="782"/>
      <c r="F146" s="775"/>
      <c r="G146" s="928">
        <v>7050</v>
      </c>
      <c r="H146" s="948"/>
      <c r="I146" s="731"/>
      <c r="J146" s="782"/>
      <c r="K146" s="782"/>
      <c r="L146" s="775"/>
      <c r="M146" s="928">
        <v>10050</v>
      </c>
      <c r="N146" s="115"/>
      <c r="O146" s="115"/>
      <c r="P146" s="115"/>
      <c r="Q146" s="885"/>
      <c r="R146" s="885"/>
      <c r="S146" s="115"/>
      <c r="T146" s="115"/>
      <c r="U146" s="730"/>
      <c r="V146" s="730"/>
    </row>
    <row r="147" spans="1:22" s="729" customFormat="1" ht="19.5" customHeight="1" x14ac:dyDescent="0.35">
      <c r="A147" s="926" t="s">
        <v>154</v>
      </c>
      <c r="B147" s="800"/>
      <c r="C147" s="731"/>
      <c r="D147" s="782"/>
      <c r="E147" s="782"/>
      <c r="F147" s="775"/>
      <c r="G147" s="732">
        <v>5400</v>
      </c>
      <c r="H147" s="801"/>
      <c r="I147" s="731"/>
      <c r="J147" s="782"/>
      <c r="K147" s="782"/>
      <c r="L147" s="775"/>
      <c r="M147" s="732">
        <v>9900</v>
      </c>
      <c r="N147"/>
      <c r="O147"/>
      <c r="P147"/>
      <c r="Q147" s="885"/>
      <c r="R147" s="885"/>
      <c r="S147"/>
      <c r="T147"/>
      <c r="U147" s="730"/>
      <c r="V147" s="730"/>
    </row>
    <row r="148" spans="1:22" s="729" customFormat="1" ht="19.5" customHeight="1" x14ac:dyDescent="0.35">
      <c r="A148" s="927" t="s">
        <v>174</v>
      </c>
      <c r="B148" s="800"/>
      <c r="C148" s="731"/>
      <c r="D148" s="782"/>
      <c r="E148" s="782"/>
      <c r="F148" s="775"/>
      <c r="G148" s="928">
        <v>7450</v>
      </c>
      <c r="H148" s="801"/>
      <c r="I148" s="731"/>
      <c r="J148" s="782"/>
      <c r="K148" s="782"/>
      <c r="L148" s="775"/>
      <c r="M148" s="928">
        <v>7300</v>
      </c>
      <c r="N148"/>
      <c r="O148"/>
      <c r="P148"/>
      <c r="Q148" s="885"/>
      <c r="R148" s="885"/>
      <c r="S148"/>
      <c r="T148"/>
      <c r="U148" s="730"/>
      <c r="V148" s="730"/>
    </row>
    <row r="149" spans="1:22" s="729" customFormat="1" ht="19.5" customHeight="1" x14ac:dyDescent="0.35">
      <c r="A149" s="945" t="s">
        <v>157</v>
      </c>
      <c r="B149" s="800"/>
      <c r="C149" s="733"/>
      <c r="D149" s="734"/>
      <c r="E149" s="734"/>
      <c r="F149" s="776"/>
      <c r="G149" s="946">
        <v>47350</v>
      </c>
      <c r="H149" s="801"/>
      <c r="I149" s="733"/>
      <c r="J149" s="734"/>
      <c r="K149" s="734"/>
      <c r="L149" s="776"/>
      <c r="M149" s="946">
        <v>55100</v>
      </c>
      <c r="N149"/>
      <c r="O149"/>
      <c r="P149"/>
      <c r="Q149" s="885"/>
      <c r="R149" s="885"/>
      <c r="S149"/>
      <c r="T149"/>
      <c r="U149" s="730"/>
      <c r="V149" s="730"/>
    </row>
    <row r="150" spans="1:22" ht="9.65" customHeight="1" x14ac:dyDescent="0.3"/>
    <row r="151" spans="1:22" ht="16.399999999999999" customHeight="1" x14ac:dyDescent="0.3">
      <c r="A151" s="375" t="s">
        <v>59</v>
      </c>
      <c r="B151" s="743"/>
      <c r="C151" s="14"/>
      <c r="D151" s="14"/>
      <c r="E151" s="658"/>
      <c r="G151" s="14"/>
      <c r="H151" s="658"/>
      <c r="I151" s="14"/>
      <c r="J151" s="14"/>
      <c r="K151" s="14"/>
    </row>
    <row r="152" spans="1:22" s="659" customFormat="1" ht="159.5" customHeight="1" x14ac:dyDescent="0.3">
      <c r="A152" s="949" t="s">
        <v>175</v>
      </c>
      <c r="B152" s="949"/>
      <c r="C152" s="949"/>
      <c r="D152" s="949"/>
      <c r="E152" s="949"/>
      <c r="F152" s="949"/>
      <c r="G152" s="949"/>
      <c r="H152" s="949"/>
      <c r="I152" s="949"/>
      <c r="J152" s="949"/>
      <c r="K152" s="949"/>
      <c r="L152" s="949"/>
      <c r="M152" s="949"/>
    </row>
    <row r="153" spans="1:22" s="659" customFormat="1" ht="48" customHeight="1" x14ac:dyDescent="0.3">
      <c r="A153" s="952" t="s">
        <v>183</v>
      </c>
      <c r="B153" s="952"/>
      <c r="C153" s="952"/>
      <c r="D153" s="952"/>
      <c r="E153" s="952"/>
      <c r="F153" s="952"/>
      <c r="G153" s="952"/>
      <c r="H153" s="952"/>
      <c r="I153" s="952"/>
      <c r="J153" s="952"/>
      <c r="K153" s="952"/>
      <c r="L153" s="952"/>
      <c r="M153" s="952"/>
    </row>
    <row r="154" spans="1:22" s="659" customFormat="1" ht="19.75" customHeight="1" x14ac:dyDescent="0.3">
      <c r="A154" s="949" t="s">
        <v>168</v>
      </c>
      <c r="B154" s="949"/>
      <c r="C154" s="949"/>
      <c r="D154" s="949"/>
      <c r="E154" s="949"/>
      <c r="F154" s="949"/>
      <c r="G154" s="949"/>
      <c r="H154" s="949"/>
      <c r="I154" s="949"/>
      <c r="J154" s="949"/>
      <c r="K154" s="949"/>
      <c r="L154" s="949"/>
      <c r="M154" s="949"/>
    </row>
    <row r="155" spans="1:22" s="659" customFormat="1" ht="21" customHeight="1" x14ac:dyDescent="0.3">
      <c r="A155" s="949" t="s">
        <v>169</v>
      </c>
      <c r="B155" s="949"/>
      <c r="C155" s="949"/>
      <c r="D155" s="949"/>
      <c r="E155" s="949"/>
      <c r="F155" s="949"/>
      <c r="G155" s="949"/>
      <c r="H155" s="949"/>
      <c r="I155" s="949"/>
      <c r="J155" s="949"/>
      <c r="K155" s="949"/>
      <c r="L155" s="949"/>
      <c r="M155" s="949"/>
    </row>
    <row r="156" spans="1:22" s="659" customFormat="1" ht="50.4" customHeight="1" x14ac:dyDescent="0.3">
      <c r="A156" s="949" t="s">
        <v>170</v>
      </c>
      <c r="B156" s="949"/>
      <c r="C156" s="949"/>
      <c r="D156" s="949"/>
      <c r="E156" s="949"/>
      <c r="F156" s="949"/>
      <c r="G156" s="949"/>
      <c r="H156" s="949"/>
      <c r="I156" s="949"/>
      <c r="J156" s="949"/>
      <c r="K156" s="949"/>
      <c r="L156" s="949"/>
      <c r="M156" s="949"/>
    </row>
    <row r="157" spans="1:22" s="659" customFormat="1" ht="19.75" customHeight="1" x14ac:dyDescent="0.3">
      <c r="A157" s="949" t="s">
        <v>171</v>
      </c>
      <c r="B157" s="949"/>
      <c r="C157" s="949"/>
      <c r="D157" s="949"/>
      <c r="E157" s="949"/>
      <c r="F157" s="949"/>
      <c r="G157" s="949"/>
      <c r="H157" s="949"/>
      <c r="I157" s="949"/>
      <c r="J157" s="949"/>
      <c r="K157" s="949"/>
      <c r="L157" s="949"/>
      <c r="M157" s="949"/>
    </row>
    <row r="158" spans="1:22" s="659" customFormat="1" ht="20.399999999999999" customHeight="1" x14ac:dyDescent="0.3">
      <c r="A158" s="949" t="s">
        <v>172</v>
      </c>
      <c r="B158" s="949"/>
      <c r="C158" s="949"/>
      <c r="D158" s="949"/>
      <c r="E158" s="949"/>
      <c r="F158" s="949"/>
      <c r="G158" s="949"/>
      <c r="H158" s="949"/>
      <c r="I158" s="949"/>
      <c r="J158" s="949"/>
      <c r="K158" s="949"/>
      <c r="L158" s="949"/>
      <c r="M158" s="949"/>
    </row>
    <row r="159" spans="1:22" s="659" customFormat="1" ht="24" customHeight="1" x14ac:dyDescent="0.3">
      <c r="A159" s="802"/>
      <c r="B159" s="802"/>
      <c r="C159" s="802"/>
      <c r="D159" s="802"/>
      <c r="E159" s="802"/>
      <c r="F159" s="802"/>
      <c r="G159" s="802"/>
      <c r="H159" s="802"/>
      <c r="I159" s="802"/>
      <c r="J159" s="802"/>
      <c r="K159" s="802"/>
      <c r="L159"/>
      <c r="M159"/>
    </row>
    <row r="163" spans="3:11" x14ac:dyDescent="0.3">
      <c r="C163" s="746"/>
      <c r="D163" s="746"/>
      <c r="E163" s="746"/>
      <c r="F163" s="746"/>
      <c r="G163" s="746"/>
      <c r="I163" s="746"/>
      <c r="J163" s="746"/>
      <c r="K163" s="746"/>
    </row>
    <row r="164" spans="3:11" x14ac:dyDescent="0.3">
      <c r="C164" s="747"/>
      <c r="D164" s="747"/>
      <c r="E164" s="747"/>
      <c r="F164" s="747"/>
      <c r="G164" s="747"/>
      <c r="I164" s="747"/>
      <c r="J164" s="747"/>
      <c r="K164" s="747"/>
    </row>
  </sheetData>
  <sortState xmlns:xlrd2="http://schemas.microsoft.com/office/spreadsheetml/2017/richdata2" ref="A145:W150">
    <sortCondition descending="1" ref="G145:G150"/>
  </sortState>
  <mergeCells count="9">
    <mergeCell ref="A156:M156"/>
    <mergeCell ref="A157:M157"/>
    <mergeCell ref="A158:M158"/>
    <mergeCell ref="C8:G8"/>
    <mergeCell ref="I8:M8"/>
    <mergeCell ref="A152:M152"/>
    <mergeCell ref="A154:M154"/>
    <mergeCell ref="A155:M155"/>
    <mergeCell ref="A153:M153"/>
  </mergeCells>
  <phoneticPr fontId="71" type="noConversion"/>
  <pageMargins left="0.25" right="0.25" top="0.75" bottom="0.75" header="0.3" footer="0.3"/>
  <pageSetup scale="67" fitToHeight="0" orientation="landscape" r:id="rId1"/>
  <headerFooter>
    <oddFooter>Page &amp;P</oddFooter>
  </headerFooter>
  <rowBreaks count="5" manualBreakCount="5">
    <brk id="35" max="12" man="1"/>
    <brk id="67" max="12" man="1"/>
    <brk id="95" max="12" man="1"/>
    <brk id="111" max="12" man="1"/>
    <brk id="137"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59"/>
  <sheetViews>
    <sheetView showGridLines="0" zoomScale="85" zoomScaleNormal="85" zoomScaleSheetLayoutView="80" zoomScalePageLayoutView="80" workbookViewId="0">
      <pane ySplit="8" topLeftCell="A9" activePane="bottomLeft" state="frozen"/>
      <selection pane="bottomLeft" activeCell="K14" sqref="K14"/>
    </sheetView>
  </sheetViews>
  <sheetFormatPr defaultColWidth="21.296875" defaultRowHeight="13" x14ac:dyDescent="0.3"/>
  <cols>
    <col min="1" max="1" width="56.19921875" style="291" bestFit="1" customWidth="1"/>
    <col min="2" max="11" width="8.796875" style="291" bestFit="1" customWidth="1"/>
    <col min="12" max="16384" width="21.296875" style="291"/>
  </cols>
  <sheetData>
    <row r="1" spans="1:15" ht="14.9" customHeight="1" x14ac:dyDescent="0.3">
      <c r="B1" s="292"/>
      <c r="C1" s="292"/>
      <c r="D1" s="292"/>
      <c r="E1" s="292"/>
      <c r="F1" s="292"/>
      <c r="G1" s="292"/>
      <c r="H1" s="292"/>
      <c r="I1" s="292"/>
      <c r="J1" s="292"/>
      <c r="K1" s="292"/>
      <c r="L1" s="292"/>
      <c r="M1" s="292"/>
      <c r="N1" s="292"/>
      <c r="O1" s="292"/>
    </row>
    <row r="2" spans="1:15" ht="14.9" customHeight="1" x14ac:dyDescent="0.3">
      <c r="B2" s="292"/>
      <c r="C2" s="292"/>
      <c r="D2" s="292"/>
      <c r="E2" s="292"/>
      <c r="F2" s="292"/>
      <c r="G2" s="292"/>
      <c r="H2" s="292"/>
      <c r="I2" s="292"/>
      <c r="J2" s="292"/>
      <c r="K2" s="292"/>
      <c r="L2" s="292"/>
      <c r="M2" s="292"/>
      <c r="N2" s="292"/>
      <c r="O2" s="292"/>
    </row>
    <row r="3" spans="1:15" ht="14.9" customHeight="1" x14ac:dyDescent="0.3">
      <c r="B3" s="292"/>
      <c r="C3" s="292"/>
      <c r="D3" s="292"/>
      <c r="E3" s="292"/>
      <c r="F3" s="292"/>
      <c r="G3" s="292"/>
      <c r="H3" s="292"/>
      <c r="I3" s="292"/>
      <c r="J3" s="292"/>
      <c r="K3" s="292"/>
      <c r="L3" s="292"/>
      <c r="M3" s="292"/>
      <c r="N3" s="292"/>
      <c r="O3" s="292"/>
    </row>
    <row r="4" spans="1:15" ht="14.9" customHeight="1" x14ac:dyDescent="0.3">
      <c r="A4" s="293" t="s">
        <v>0</v>
      </c>
      <c r="B4" s="294"/>
      <c r="C4" s="294"/>
      <c r="D4" s="294"/>
      <c r="E4" s="294"/>
      <c r="G4" s="295"/>
      <c r="J4" s="292"/>
      <c r="K4" s="292"/>
      <c r="L4" s="292"/>
      <c r="M4" s="292"/>
      <c r="N4" s="292"/>
      <c r="O4" s="292"/>
    </row>
    <row r="5" spans="1:15" ht="14.9" customHeight="1" x14ac:dyDescent="0.3">
      <c r="A5" s="296" t="s">
        <v>93</v>
      </c>
      <c r="B5" s="297"/>
      <c r="C5" s="297"/>
      <c r="D5" s="297"/>
      <c r="E5" s="297"/>
      <c r="F5" s="297"/>
      <c r="G5" s="297"/>
      <c r="H5" s="292"/>
      <c r="I5" s="292"/>
      <c r="J5" s="292"/>
      <c r="K5" s="292"/>
      <c r="L5" s="292"/>
      <c r="M5" s="292"/>
      <c r="N5" s="292"/>
      <c r="O5" s="292"/>
    </row>
    <row r="6" spans="1:15" ht="14.9" customHeight="1" x14ac:dyDescent="0.3">
      <c r="A6" s="298" t="s">
        <v>61</v>
      </c>
      <c r="B6" s="299"/>
      <c r="C6" s="299"/>
      <c r="D6" s="299"/>
      <c r="E6" s="299"/>
      <c r="F6" s="299"/>
      <c r="G6" s="299"/>
      <c r="H6" s="292"/>
      <c r="I6" s="292"/>
      <c r="J6" s="292"/>
      <c r="K6" s="292"/>
      <c r="L6" s="292"/>
      <c r="M6" s="292"/>
      <c r="N6" s="292"/>
      <c r="O6" s="292"/>
    </row>
    <row r="7" spans="1:15" ht="14.9" customHeight="1" x14ac:dyDescent="0.35">
      <c r="A7" s="300" t="s">
        <v>1</v>
      </c>
      <c r="B7" s="301" t="s">
        <v>2</v>
      </c>
      <c r="C7" s="301">
        <v>2018</v>
      </c>
      <c r="D7" s="301">
        <v>2018</v>
      </c>
      <c r="E7" s="301">
        <v>2018</v>
      </c>
      <c r="F7" s="301" t="s">
        <v>2</v>
      </c>
      <c r="G7" s="301" t="s">
        <v>3</v>
      </c>
      <c r="H7" s="301">
        <v>2019</v>
      </c>
      <c r="I7" s="301">
        <v>2019</v>
      </c>
      <c r="J7" s="301">
        <v>2019</v>
      </c>
      <c r="K7" s="301">
        <v>2019</v>
      </c>
      <c r="L7" s="302" t="s">
        <v>1</v>
      </c>
      <c r="M7" s="302" t="s">
        <v>1</v>
      </c>
      <c r="N7" s="302" t="s">
        <v>1</v>
      </c>
      <c r="O7" s="302" t="s">
        <v>1</v>
      </c>
    </row>
    <row r="8" spans="1:15" ht="14.9" customHeight="1" x14ac:dyDescent="0.35">
      <c r="A8" s="303"/>
      <c r="B8" s="304" t="s">
        <v>4</v>
      </c>
      <c r="C8" s="304" t="s">
        <v>5</v>
      </c>
      <c r="D8" s="304" t="s">
        <v>6</v>
      </c>
      <c r="E8" s="304" t="s">
        <v>7</v>
      </c>
      <c r="F8" s="304" t="s">
        <v>8</v>
      </c>
      <c r="G8" s="304" t="s">
        <v>4</v>
      </c>
      <c r="H8" s="304" t="s">
        <v>5</v>
      </c>
      <c r="I8" s="304" t="s">
        <v>6</v>
      </c>
      <c r="J8" s="304" t="s">
        <v>7</v>
      </c>
      <c r="K8" s="304" t="s">
        <v>8</v>
      </c>
      <c r="L8" s="302"/>
      <c r="M8" s="302"/>
      <c r="N8" s="302"/>
      <c r="O8" s="302"/>
    </row>
    <row r="9" spans="1:15" x14ac:dyDescent="0.3">
      <c r="A9" s="305" t="s">
        <v>62</v>
      </c>
      <c r="B9" s="306"/>
      <c r="C9" s="306"/>
      <c r="D9" s="306"/>
      <c r="E9" s="306"/>
      <c r="F9" s="306"/>
      <c r="G9" s="306"/>
      <c r="H9" s="306"/>
      <c r="I9" s="306"/>
      <c r="J9" s="306"/>
      <c r="K9" s="306"/>
      <c r="L9" s="292"/>
      <c r="M9" s="292"/>
      <c r="N9" s="292"/>
      <c r="O9" s="292"/>
    </row>
    <row r="10" spans="1:15" ht="15.5" x14ac:dyDescent="0.35">
      <c r="A10" s="307" t="s">
        <v>9</v>
      </c>
      <c r="B10" s="336">
        <v>424.1</v>
      </c>
      <c r="C10" s="337">
        <v>445.6</v>
      </c>
      <c r="D10" s="337">
        <v>468.2</v>
      </c>
      <c r="E10" s="337">
        <v>504.9</v>
      </c>
      <c r="F10" s="337">
        <v>1842.9</v>
      </c>
      <c r="G10" s="336">
        <v>521.29999999999995</v>
      </c>
      <c r="H10" s="337">
        <v>551.6</v>
      </c>
      <c r="I10" s="337">
        <v>588.1</v>
      </c>
      <c r="J10" s="337">
        <v>588.1</v>
      </c>
      <c r="K10" s="337">
        <v>1842.9</v>
      </c>
      <c r="L10" s="308"/>
      <c r="M10" s="308"/>
      <c r="N10" s="308"/>
      <c r="O10" s="308"/>
    </row>
    <row r="11" spans="1:15" ht="14.5" x14ac:dyDescent="0.35">
      <c r="A11" s="291" t="s">
        <v>85</v>
      </c>
      <c r="B11" s="338">
        <v>0.30599999999999999</v>
      </c>
      <c r="C11" s="338">
        <v>0.27700000000000002</v>
      </c>
      <c r="D11" s="338">
        <v>0.24</v>
      </c>
      <c r="E11" s="338">
        <v>0.26500000000000001</v>
      </c>
      <c r="F11" s="338">
        <v>0.27100000000000002</v>
      </c>
      <c r="G11" s="338">
        <v>0.22900000000000001</v>
      </c>
      <c r="H11" s="338">
        <v>0.23799999999999999</v>
      </c>
      <c r="I11" s="338">
        <v>0.25600000000000001</v>
      </c>
      <c r="J11" s="338">
        <v>0.25600000000000001</v>
      </c>
      <c r="K11" s="338">
        <v>0.27100000000000002</v>
      </c>
      <c r="L11" s="309"/>
      <c r="M11" s="309"/>
      <c r="N11" s="309"/>
      <c r="O11" s="309"/>
    </row>
    <row r="12" spans="1:15" ht="14.5" x14ac:dyDescent="0.35">
      <c r="A12" s="291" t="s">
        <v>78</v>
      </c>
      <c r="B12" s="338">
        <v>6.2E-2</v>
      </c>
      <c r="C12" s="338">
        <v>5.0999999999999997E-2</v>
      </c>
      <c r="D12" s="338">
        <v>5.0999999999999997E-2</v>
      </c>
      <c r="E12" s="338">
        <v>7.8E-2</v>
      </c>
      <c r="F12" s="339" t="s">
        <v>10</v>
      </c>
      <c r="G12" s="339">
        <v>3.2000000000000001E-2</v>
      </c>
      <c r="H12" s="339">
        <v>5.8000000000000003E-2</v>
      </c>
      <c r="I12" s="339">
        <v>6.6000000000000003E-2</v>
      </c>
      <c r="J12" s="339">
        <v>6.6000000000000003E-2</v>
      </c>
      <c r="K12" s="339" t="s">
        <v>10</v>
      </c>
      <c r="L12" s="309"/>
      <c r="M12" s="309"/>
      <c r="N12" s="309"/>
      <c r="O12" s="309"/>
    </row>
    <row r="13" spans="1:15" ht="14.5" x14ac:dyDescent="0.35">
      <c r="A13" s="291" t="s">
        <v>77</v>
      </c>
      <c r="B13" s="338">
        <v>0.26</v>
      </c>
      <c r="C13" s="338">
        <v>0.27100000000000002</v>
      </c>
      <c r="D13" s="338">
        <v>0.254</v>
      </c>
      <c r="E13" s="338">
        <v>0.28899999999999998</v>
      </c>
      <c r="F13" s="339">
        <v>0.26900000000000002</v>
      </c>
      <c r="G13" s="339">
        <v>0.26300000000000001</v>
      </c>
      <c r="H13" s="339">
        <v>0.251</v>
      </c>
      <c r="I13" s="339">
        <v>0.27200000000000002</v>
      </c>
      <c r="J13" s="339">
        <v>0.27200000000000002</v>
      </c>
      <c r="K13" s="339">
        <v>0.26900000000000002</v>
      </c>
      <c r="L13" s="309"/>
      <c r="M13" s="309"/>
      <c r="N13" s="309"/>
      <c r="O13" s="309"/>
    </row>
    <row r="14" spans="1:15" ht="14.5" x14ac:dyDescent="0.35">
      <c r="A14" s="311" t="s">
        <v>79</v>
      </c>
      <c r="B14" s="340">
        <v>4.5999999999999999E-2</v>
      </c>
      <c r="C14" s="340">
        <v>7.2999999999999995E-2</v>
      </c>
      <c r="D14" s="340">
        <v>5.5E-2</v>
      </c>
      <c r="E14" s="340">
        <v>8.7999999999999995E-2</v>
      </c>
      <c r="F14" s="341" t="s">
        <v>10</v>
      </c>
      <c r="G14" s="341">
        <v>2.8000000000000001E-2</v>
      </c>
      <c r="H14" s="341">
        <v>6.0999999999999999E-2</v>
      </c>
      <c r="I14" s="341">
        <v>7.2999999999999995E-2</v>
      </c>
      <c r="J14" s="341">
        <v>7.2999999999999995E-2</v>
      </c>
      <c r="K14" s="341" t="s">
        <v>10</v>
      </c>
      <c r="L14" s="309"/>
      <c r="M14" s="309"/>
      <c r="N14" s="309"/>
      <c r="O14" s="309"/>
    </row>
    <row r="15" spans="1:15" x14ac:dyDescent="0.3">
      <c r="A15" s="307" t="s">
        <v>11</v>
      </c>
      <c r="B15" s="312"/>
      <c r="C15" s="312"/>
      <c r="D15" s="312"/>
      <c r="E15" s="312"/>
      <c r="F15" s="312"/>
      <c r="G15" s="313"/>
      <c r="H15" s="313"/>
      <c r="I15" s="313"/>
      <c r="J15" s="313"/>
      <c r="K15" s="312"/>
      <c r="L15" s="314"/>
      <c r="M15" s="314"/>
      <c r="N15" s="314"/>
      <c r="O15" s="314"/>
    </row>
    <row r="16" spans="1:15" ht="15.5" x14ac:dyDescent="0.35">
      <c r="A16" s="291" t="s">
        <v>12</v>
      </c>
      <c r="B16" s="342">
        <v>239.4</v>
      </c>
      <c r="C16" s="342">
        <v>264.5</v>
      </c>
      <c r="D16" s="342">
        <v>284.10000000000002</v>
      </c>
      <c r="E16" s="342">
        <v>311.2</v>
      </c>
      <c r="F16" s="342">
        <v>1099.2</v>
      </c>
      <c r="G16" s="342">
        <f>316.7</f>
        <v>316.7</v>
      </c>
      <c r="H16" s="342">
        <v>334.8</v>
      </c>
      <c r="I16" s="342">
        <v>358.4</v>
      </c>
      <c r="J16" s="342">
        <v>358.4</v>
      </c>
      <c r="K16" s="342">
        <v>1099.2</v>
      </c>
      <c r="L16" s="316"/>
      <c r="M16" s="316"/>
      <c r="N16" s="316"/>
      <c r="O16" s="316"/>
    </row>
    <row r="17" spans="1:15" ht="15.5" x14ac:dyDescent="0.35">
      <c r="A17" s="291" t="s">
        <v>14</v>
      </c>
      <c r="B17" s="342">
        <v>153.1</v>
      </c>
      <c r="C17" s="342">
        <v>149.80000000000001</v>
      </c>
      <c r="D17" s="342">
        <v>152.19999999999999</v>
      </c>
      <c r="E17" s="342">
        <v>157.30000000000001</v>
      </c>
      <c r="F17" s="342">
        <v>612.5</v>
      </c>
      <c r="G17" s="342">
        <v>173.5</v>
      </c>
      <c r="H17" s="342">
        <v>177.3</v>
      </c>
      <c r="I17" s="342">
        <v>189.3</v>
      </c>
      <c r="J17" s="342">
        <v>189.3</v>
      </c>
      <c r="K17" s="342">
        <v>612.5</v>
      </c>
      <c r="L17" s="316"/>
      <c r="M17" s="316"/>
      <c r="N17" s="316"/>
      <c r="O17" s="316"/>
    </row>
    <row r="18" spans="1:15" ht="15.5" x14ac:dyDescent="0.35">
      <c r="A18" s="291" t="s">
        <v>15</v>
      </c>
      <c r="B18" s="342">
        <v>21.8</v>
      </c>
      <c r="C18" s="342">
        <v>19.399999999999999</v>
      </c>
      <c r="D18" s="342">
        <v>18.5</v>
      </c>
      <c r="E18" s="342">
        <v>22</v>
      </c>
      <c r="F18" s="342">
        <v>81.7</v>
      </c>
      <c r="G18" s="342">
        <v>18.2</v>
      </c>
      <c r="H18" s="342">
        <v>25.1</v>
      </c>
      <c r="I18" s="342">
        <v>26.5</v>
      </c>
      <c r="J18" s="342">
        <v>26.5</v>
      </c>
      <c r="K18" s="342">
        <v>81.7</v>
      </c>
      <c r="L18" s="316"/>
      <c r="M18" s="316"/>
      <c r="N18" s="316"/>
      <c r="O18" s="316"/>
    </row>
    <row r="19" spans="1:15" ht="15.5" x14ac:dyDescent="0.35">
      <c r="A19" s="311" t="s">
        <v>16</v>
      </c>
      <c r="B19" s="343">
        <v>9.8000000000000007</v>
      </c>
      <c r="C19" s="343">
        <v>12</v>
      </c>
      <c r="D19" s="343">
        <v>13.3</v>
      </c>
      <c r="E19" s="343">
        <v>14.4</v>
      </c>
      <c r="F19" s="343">
        <v>49.5</v>
      </c>
      <c r="G19" s="343">
        <v>13</v>
      </c>
      <c r="H19" s="343">
        <v>14.4</v>
      </c>
      <c r="I19" s="343">
        <v>13.9</v>
      </c>
      <c r="J19" s="343">
        <v>13.9</v>
      </c>
      <c r="K19" s="343">
        <v>49.5</v>
      </c>
      <c r="L19" s="316"/>
      <c r="M19" s="316"/>
      <c r="N19" s="316"/>
      <c r="O19" s="316"/>
    </row>
    <row r="20" spans="1:15" x14ac:dyDescent="0.3">
      <c r="A20" s="307" t="s">
        <v>110</v>
      </c>
    </row>
    <row r="21" spans="1:15" ht="14.5" x14ac:dyDescent="0.35">
      <c r="A21" s="291" t="s">
        <v>12</v>
      </c>
      <c r="B21" s="344">
        <v>0.56499999999999995</v>
      </c>
      <c r="C21" s="344">
        <v>0.59299999999999997</v>
      </c>
      <c r="D21" s="344">
        <v>0.60699999999999998</v>
      </c>
      <c r="E21" s="344">
        <v>0.61599999999999999</v>
      </c>
      <c r="F21" s="344">
        <v>0.59599999999999997</v>
      </c>
      <c r="G21" s="344">
        <v>0.60699999999999998</v>
      </c>
      <c r="H21" s="344">
        <v>0.60699999999999998</v>
      </c>
      <c r="I21" s="344">
        <v>0.60899999999999999</v>
      </c>
      <c r="J21" s="344">
        <v>0.60899999999999999</v>
      </c>
      <c r="K21" s="344">
        <v>0.59599999999999997</v>
      </c>
      <c r="L21" s="309"/>
      <c r="M21" s="309"/>
      <c r="N21" s="309"/>
      <c r="O21" s="309"/>
    </row>
    <row r="22" spans="1:15" ht="14.5" x14ac:dyDescent="0.35">
      <c r="A22" s="291" t="s">
        <v>14</v>
      </c>
      <c r="B22" s="344">
        <v>0.36099999999999999</v>
      </c>
      <c r="C22" s="344">
        <v>0.33600000000000002</v>
      </c>
      <c r="D22" s="344">
        <v>0.32500000000000001</v>
      </c>
      <c r="E22" s="344">
        <v>0.312</v>
      </c>
      <c r="F22" s="344">
        <v>0.33200000000000002</v>
      </c>
      <c r="G22" s="344">
        <v>0.33300000000000002</v>
      </c>
      <c r="H22" s="344">
        <v>0.32200000000000001</v>
      </c>
      <c r="I22" s="344">
        <v>0.32200000000000001</v>
      </c>
      <c r="J22" s="344">
        <v>0.32200000000000001</v>
      </c>
      <c r="K22" s="344">
        <v>0.33200000000000002</v>
      </c>
      <c r="L22" s="309"/>
      <c r="M22" s="309"/>
      <c r="N22" s="309"/>
      <c r="O22" s="309"/>
    </row>
    <row r="23" spans="1:15" ht="14.5" x14ac:dyDescent="0.35">
      <c r="A23" s="291" t="s">
        <v>15</v>
      </c>
      <c r="B23" s="344">
        <v>5.0999999999999997E-2</v>
      </c>
      <c r="C23" s="344">
        <v>4.3999999999999997E-2</v>
      </c>
      <c r="D23" s="344">
        <v>0.04</v>
      </c>
      <c r="E23" s="344">
        <v>4.3999999999999997E-2</v>
      </c>
      <c r="F23" s="344">
        <v>4.3999999999999997E-2</v>
      </c>
      <c r="G23" s="344">
        <v>3.5000000000000003E-2</v>
      </c>
      <c r="H23" s="344">
        <v>4.4999999999999998E-2</v>
      </c>
      <c r="I23" s="344">
        <v>4.4999999999999998E-2</v>
      </c>
      <c r="J23" s="344">
        <v>4.4999999999999998E-2</v>
      </c>
      <c r="K23" s="344">
        <v>4.3999999999999997E-2</v>
      </c>
      <c r="L23" s="309"/>
      <c r="M23" s="309"/>
      <c r="N23" s="309"/>
      <c r="O23" s="309"/>
    </row>
    <row r="24" spans="1:15" ht="14.5" x14ac:dyDescent="0.35">
      <c r="A24" s="311" t="s">
        <v>16</v>
      </c>
      <c r="B24" s="345">
        <v>2.3E-2</v>
      </c>
      <c r="C24" s="345">
        <v>2.7E-2</v>
      </c>
      <c r="D24" s="345">
        <v>2.8000000000000001E-2</v>
      </c>
      <c r="E24" s="345">
        <v>2.8000000000000001E-2</v>
      </c>
      <c r="F24" s="345">
        <v>2.8000000000000001E-2</v>
      </c>
      <c r="G24" s="345">
        <v>2.5000000000000001E-2</v>
      </c>
      <c r="H24" s="345">
        <v>2.5999999999999999E-2</v>
      </c>
      <c r="I24" s="345">
        <v>2.4E-2</v>
      </c>
      <c r="J24" s="345">
        <v>2.4E-2</v>
      </c>
      <c r="K24" s="345">
        <v>2.8000000000000001E-2</v>
      </c>
      <c r="L24" s="309"/>
      <c r="M24" s="309"/>
      <c r="N24" s="309"/>
      <c r="O24" s="309"/>
    </row>
    <row r="25" spans="1:15" x14ac:dyDescent="0.3">
      <c r="A25" s="307" t="s">
        <v>110</v>
      </c>
    </row>
    <row r="26" spans="1:15" ht="14.5" x14ac:dyDescent="0.35">
      <c r="A26" s="291" t="s">
        <v>12</v>
      </c>
      <c r="B26" s="344">
        <v>0.26500000000000001</v>
      </c>
      <c r="C26" s="344">
        <v>0.28399999999999997</v>
      </c>
      <c r="D26" s="344">
        <v>0.30299999999999999</v>
      </c>
      <c r="E26" s="344">
        <v>0.36899999999999999</v>
      </c>
      <c r="F26" s="344">
        <v>0.307</v>
      </c>
      <c r="G26" s="344">
        <v>0.32200000000000001</v>
      </c>
      <c r="H26" s="344">
        <v>0.26600000000000001</v>
      </c>
      <c r="I26" s="344">
        <v>0.26200000000000001</v>
      </c>
      <c r="J26" s="344">
        <v>0.26200000000000001</v>
      </c>
      <c r="K26" s="344">
        <v>0.307</v>
      </c>
      <c r="L26" s="309"/>
      <c r="M26" s="309"/>
      <c r="N26" s="309"/>
      <c r="O26" s="309"/>
    </row>
    <row r="27" spans="1:15" ht="14.5" x14ac:dyDescent="0.35">
      <c r="A27" s="291" t="s">
        <v>14</v>
      </c>
      <c r="B27" s="344">
        <v>0.33900000000000002</v>
      </c>
      <c r="C27" s="344">
        <v>0.23599999999999999</v>
      </c>
      <c r="D27" s="344">
        <v>0.124</v>
      </c>
      <c r="E27" s="344">
        <v>0.121</v>
      </c>
      <c r="F27" s="344">
        <v>0.19800000000000001</v>
      </c>
      <c r="G27" s="344">
        <v>0.13300000000000001</v>
      </c>
      <c r="H27" s="344">
        <v>0.184</v>
      </c>
      <c r="I27" s="344">
        <v>0.24399999999999999</v>
      </c>
      <c r="J27" s="344">
        <v>0.24399999999999999</v>
      </c>
      <c r="K27" s="344">
        <v>0.19800000000000001</v>
      </c>
      <c r="L27" s="309"/>
      <c r="M27" s="309"/>
      <c r="N27" s="309"/>
      <c r="O27" s="309"/>
    </row>
    <row r="28" spans="1:15" ht="14.5" x14ac:dyDescent="0.35">
      <c r="A28" s="291" t="s">
        <v>15</v>
      </c>
      <c r="B28" s="344">
        <v>0.498</v>
      </c>
      <c r="C28" s="344">
        <v>0.314</v>
      </c>
      <c r="D28" s="344">
        <v>0.159</v>
      </c>
      <c r="E28" s="344">
        <v>-4.8000000000000001E-2</v>
      </c>
      <c r="F28" s="344">
        <v>0.19500000000000001</v>
      </c>
      <c r="G28" s="344">
        <v>-0.16600000000000001</v>
      </c>
      <c r="H28" s="344">
        <v>0.29299999999999998</v>
      </c>
      <c r="I28" s="344">
        <v>0.43</v>
      </c>
      <c r="J28" s="344">
        <v>0.43</v>
      </c>
      <c r="K28" s="344">
        <v>0.19500000000000001</v>
      </c>
      <c r="L28" s="309"/>
      <c r="M28" s="309"/>
      <c r="N28" s="309"/>
      <c r="O28" s="309"/>
    </row>
    <row r="29" spans="1:15" ht="14.5" x14ac:dyDescent="0.35">
      <c r="A29" s="311" t="s">
        <v>16</v>
      </c>
      <c r="B29" s="345">
        <v>0.51900000000000002</v>
      </c>
      <c r="C29" s="345">
        <v>0.70199999999999996</v>
      </c>
      <c r="D29" s="345">
        <v>0.67600000000000005</v>
      </c>
      <c r="E29" s="345">
        <v>0.68100000000000005</v>
      </c>
      <c r="F29" s="345">
        <v>0.65</v>
      </c>
      <c r="G29" s="345">
        <v>0.32100000000000001</v>
      </c>
      <c r="H29" s="345">
        <v>0.19900000000000001</v>
      </c>
      <c r="I29" s="345">
        <v>4.1000000000000002E-2</v>
      </c>
      <c r="J29" s="345">
        <v>4.1000000000000002E-2</v>
      </c>
      <c r="K29" s="345">
        <v>0.65</v>
      </c>
      <c r="L29" s="309"/>
      <c r="M29" s="309"/>
      <c r="N29" s="309"/>
      <c r="O29" s="309"/>
    </row>
    <row r="30" spans="1:15" ht="15.5" x14ac:dyDescent="0.35">
      <c r="A30" s="307" t="s">
        <v>69</v>
      </c>
      <c r="B30" s="312"/>
      <c r="C30" s="312"/>
      <c r="E30" s="312"/>
      <c r="F30" s="312"/>
      <c r="G30" s="312"/>
      <c r="H30" s="312"/>
      <c r="I30" s="312"/>
      <c r="J30" s="312"/>
      <c r="K30" s="312"/>
      <c r="L30" s="302"/>
      <c r="M30" s="302"/>
      <c r="N30" s="302"/>
      <c r="O30" s="302"/>
    </row>
    <row r="31" spans="1:15" ht="15.65" customHeight="1" x14ac:dyDescent="0.35">
      <c r="A31" s="291" t="s">
        <v>17</v>
      </c>
      <c r="B31" s="342">
        <v>103.8</v>
      </c>
      <c r="C31" s="342">
        <v>103</v>
      </c>
      <c r="D31" s="342">
        <v>104.8</v>
      </c>
      <c r="E31" s="342">
        <v>112.4</v>
      </c>
      <c r="F31" s="342">
        <v>424</v>
      </c>
      <c r="G31" s="342">
        <v>113.3</v>
      </c>
      <c r="H31" s="342">
        <v>120.5</v>
      </c>
      <c r="I31" s="342">
        <v>130.30000000000001</v>
      </c>
      <c r="J31" s="342">
        <v>130.30000000000001</v>
      </c>
      <c r="K31" s="342">
        <v>424</v>
      </c>
      <c r="L31" s="316"/>
      <c r="M31" s="316"/>
      <c r="N31" s="316"/>
      <c r="O31" s="316"/>
    </row>
    <row r="32" spans="1:15" ht="15.5" x14ac:dyDescent="0.35">
      <c r="A32" s="291" t="s">
        <v>18</v>
      </c>
      <c r="B32" s="342">
        <v>91.8</v>
      </c>
      <c r="C32" s="342">
        <v>101</v>
      </c>
      <c r="D32" s="342">
        <v>101.1</v>
      </c>
      <c r="E32" s="342">
        <v>99.7</v>
      </c>
      <c r="F32" s="342">
        <v>393.6</v>
      </c>
      <c r="G32" s="342">
        <v>104.3</v>
      </c>
      <c r="H32" s="342">
        <v>107.1</v>
      </c>
      <c r="I32" s="342">
        <v>112.4</v>
      </c>
      <c r="J32" s="342">
        <v>112.4</v>
      </c>
      <c r="K32" s="342">
        <v>393.6</v>
      </c>
      <c r="L32" s="316"/>
      <c r="M32" s="316"/>
      <c r="N32" s="316"/>
      <c r="O32" s="316"/>
    </row>
    <row r="33" spans="1:15" ht="15.5" x14ac:dyDescent="0.35">
      <c r="A33" s="291" t="s">
        <v>19</v>
      </c>
      <c r="B33" s="342">
        <v>81.599999999999994</v>
      </c>
      <c r="C33" s="342">
        <v>85</v>
      </c>
      <c r="D33" s="342">
        <v>88.2</v>
      </c>
      <c r="E33" s="342">
        <v>96</v>
      </c>
      <c r="F33" s="342">
        <v>350.8</v>
      </c>
      <c r="G33" s="342">
        <v>99.9</v>
      </c>
      <c r="H33" s="342">
        <v>105.5</v>
      </c>
      <c r="I33" s="342">
        <v>108.4</v>
      </c>
      <c r="J33" s="342">
        <v>108.4</v>
      </c>
      <c r="K33" s="342">
        <v>350.8</v>
      </c>
      <c r="L33" s="316"/>
      <c r="M33" s="316"/>
      <c r="N33" s="316"/>
      <c r="O33" s="316"/>
    </row>
    <row r="34" spans="1:15" ht="15.5" x14ac:dyDescent="0.35">
      <c r="A34" s="291" t="s">
        <v>20</v>
      </c>
      <c r="B34" s="342">
        <v>76.2</v>
      </c>
      <c r="C34" s="342">
        <v>77.599999999999994</v>
      </c>
      <c r="D34" s="342">
        <v>81.8</v>
      </c>
      <c r="E34" s="342">
        <v>88.4</v>
      </c>
      <c r="F34" s="342">
        <v>324</v>
      </c>
      <c r="G34" s="342">
        <v>95</v>
      </c>
      <c r="H34" s="342">
        <v>98.1</v>
      </c>
      <c r="I34" s="342">
        <v>105.8</v>
      </c>
      <c r="J34" s="342">
        <v>105.8</v>
      </c>
      <c r="K34" s="342">
        <v>324</v>
      </c>
      <c r="L34" s="316"/>
      <c r="M34" s="316"/>
      <c r="N34" s="316"/>
      <c r="O34" s="316"/>
    </row>
    <row r="35" spans="1:15" ht="15.5" x14ac:dyDescent="0.35">
      <c r="A35" s="291" t="s">
        <v>21</v>
      </c>
      <c r="B35" s="342">
        <v>32.299999999999997</v>
      </c>
      <c r="C35" s="342">
        <v>38.5</v>
      </c>
      <c r="D35" s="342">
        <v>44.6</v>
      </c>
      <c r="E35" s="342">
        <v>56.3</v>
      </c>
      <c r="F35" s="342">
        <v>171.7</v>
      </c>
      <c r="G35" s="342">
        <v>54.8</v>
      </c>
      <c r="H35" s="342">
        <v>59.2</v>
      </c>
      <c r="I35" s="342">
        <v>66.8</v>
      </c>
      <c r="J35" s="342">
        <v>66.8</v>
      </c>
      <c r="K35" s="342">
        <v>171.7</v>
      </c>
      <c r="L35" s="316"/>
      <c r="M35" s="316"/>
      <c r="N35" s="316"/>
      <c r="O35" s="316"/>
    </row>
    <row r="36" spans="1:15" ht="15.5" x14ac:dyDescent="0.35">
      <c r="A36" s="311" t="s">
        <v>22</v>
      </c>
      <c r="B36" s="343">
        <v>38.4</v>
      </c>
      <c r="C36" s="343">
        <v>40.5</v>
      </c>
      <c r="D36" s="343">
        <v>47.7</v>
      </c>
      <c r="E36" s="343">
        <v>52.1</v>
      </c>
      <c r="F36" s="343">
        <v>178.8</v>
      </c>
      <c r="G36" s="343">
        <v>54</v>
      </c>
      <c r="H36" s="343">
        <v>61.2</v>
      </c>
      <c r="I36" s="343">
        <v>64.400000000000006</v>
      </c>
      <c r="J36" s="343">
        <v>64.400000000000006</v>
      </c>
      <c r="K36" s="343">
        <v>178.8</v>
      </c>
      <c r="L36" s="316"/>
      <c r="M36" s="316"/>
      <c r="N36" s="316"/>
      <c r="O36" s="316"/>
    </row>
    <row r="37" spans="1:15" s="319" customFormat="1" ht="14.5" x14ac:dyDescent="0.35">
      <c r="A37" s="307" t="s">
        <v>111</v>
      </c>
      <c r="B37" s="317"/>
      <c r="C37" s="317"/>
      <c r="D37" s="317"/>
      <c r="E37" s="317"/>
      <c r="F37" s="317"/>
      <c r="G37" s="317"/>
      <c r="H37" s="317"/>
      <c r="I37" s="317"/>
      <c r="J37" s="317"/>
      <c r="K37" s="317"/>
      <c r="L37" s="318"/>
      <c r="M37" s="318"/>
      <c r="N37" s="318"/>
      <c r="O37" s="318"/>
    </row>
    <row r="38" spans="1:15" ht="15.5" x14ac:dyDescent="0.35">
      <c r="A38" s="291" t="s">
        <v>17</v>
      </c>
      <c r="B38" s="344">
        <v>0.245</v>
      </c>
      <c r="C38" s="344">
        <v>0.23100000000000001</v>
      </c>
      <c r="D38" s="344">
        <v>0.224</v>
      </c>
      <c r="E38" s="344">
        <v>0.223</v>
      </c>
      <c r="F38" s="344">
        <v>0.23</v>
      </c>
      <c r="G38" s="344">
        <v>0.217</v>
      </c>
      <c r="H38" s="344">
        <v>0.219</v>
      </c>
      <c r="I38" s="344">
        <v>0.221</v>
      </c>
      <c r="J38" s="344">
        <v>0.221</v>
      </c>
      <c r="K38" s="344">
        <v>0.23</v>
      </c>
      <c r="L38" s="316"/>
      <c r="M38" s="316"/>
      <c r="N38" s="316"/>
      <c r="O38" s="316"/>
    </row>
    <row r="39" spans="1:15" ht="14.5" x14ac:dyDescent="0.35">
      <c r="A39" s="291" t="s">
        <v>18</v>
      </c>
      <c r="B39" s="344">
        <v>0.216</v>
      </c>
      <c r="C39" s="344">
        <v>0.22700000000000001</v>
      </c>
      <c r="D39" s="344">
        <v>0.216</v>
      </c>
      <c r="E39" s="344">
        <v>0.19700000000000001</v>
      </c>
      <c r="F39" s="344">
        <v>0.214</v>
      </c>
      <c r="G39" s="344">
        <v>0.2</v>
      </c>
      <c r="H39" s="344">
        <v>0.19400000000000001</v>
      </c>
      <c r="I39" s="344">
        <v>0.191</v>
      </c>
      <c r="J39" s="344">
        <v>0.191</v>
      </c>
      <c r="K39" s="344">
        <v>0.214</v>
      </c>
      <c r="L39" s="309"/>
      <c r="M39" s="309"/>
      <c r="N39" s="309"/>
      <c r="O39" s="309"/>
    </row>
    <row r="40" spans="1:15" ht="14.5" x14ac:dyDescent="0.35">
      <c r="A40" s="291" t="s">
        <v>19</v>
      </c>
      <c r="B40" s="344">
        <v>0.192</v>
      </c>
      <c r="C40" s="344">
        <v>0.191</v>
      </c>
      <c r="D40" s="344">
        <v>0.188</v>
      </c>
      <c r="E40" s="344">
        <v>0.19</v>
      </c>
      <c r="F40" s="344">
        <v>0.19</v>
      </c>
      <c r="G40" s="344">
        <v>0.192</v>
      </c>
      <c r="H40" s="344">
        <v>0.191</v>
      </c>
      <c r="I40" s="344">
        <v>0.184</v>
      </c>
      <c r="J40" s="344">
        <v>0.184</v>
      </c>
      <c r="K40" s="344">
        <v>0.19</v>
      </c>
      <c r="L40" s="309"/>
      <c r="M40" s="309"/>
      <c r="N40" s="309"/>
      <c r="O40" s="309"/>
    </row>
    <row r="41" spans="1:15" ht="14.5" x14ac:dyDescent="0.35">
      <c r="A41" s="291" t="s">
        <v>20</v>
      </c>
      <c r="B41" s="344">
        <v>0.18</v>
      </c>
      <c r="C41" s="344">
        <v>0.17399999999999999</v>
      </c>
      <c r="D41" s="344">
        <v>0.17499999999999999</v>
      </c>
      <c r="E41" s="344">
        <v>0.17499999999999999</v>
      </c>
      <c r="F41" s="344">
        <v>0.17599999999999999</v>
      </c>
      <c r="G41" s="344">
        <v>0.182</v>
      </c>
      <c r="H41" s="344">
        <v>0.17799999999999999</v>
      </c>
      <c r="I41" s="344">
        <v>0.18</v>
      </c>
      <c r="J41" s="344">
        <v>0.18</v>
      </c>
      <c r="K41" s="344">
        <v>0.17599999999999999</v>
      </c>
      <c r="L41" s="309"/>
      <c r="M41" s="309"/>
      <c r="N41" s="309"/>
      <c r="O41" s="309"/>
    </row>
    <row r="42" spans="1:15" ht="14.5" x14ac:dyDescent="0.35">
      <c r="A42" s="291" t="s">
        <v>21</v>
      </c>
      <c r="B42" s="344">
        <v>7.5999999999999998E-2</v>
      </c>
      <c r="C42" s="344">
        <v>8.5999999999999993E-2</v>
      </c>
      <c r="D42" s="344">
        <v>9.5000000000000001E-2</v>
      </c>
      <c r="E42" s="344">
        <v>0.112</v>
      </c>
      <c r="F42" s="344">
        <v>9.2999999999999999E-2</v>
      </c>
      <c r="G42" s="344">
        <v>0.105</v>
      </c>
      <c r="H42" s="344">
        <v>0.107</v>
      </c>
      <c r="I42" s="344">
        <v>0.114</v>
      </c>
      <c r="J42" s="344">
        <v>0.114</v>
      </c>
      <c r="K42" s="344">
        <v>9.2999999999999999E-2</v>
      </c>
      <c r="L42" s="309"/>
      <c r="M42" s="309"/>
      <c r="N42" s="309"/>
      <c r="O42" s="309"/>
    </row>
    <row r="43" spans="1:15" ht="14.5" x14ac:dyDescent="0.35">
      <c r="A43" s="311" t="s">
        <v>22</v>
      </c>
      <c r="B43" s="345">
        <v>9.0999999999999998E-2</v>
      </c>
      <c r="C43" s="345">
        <v>9.0999999999999998E-2</v>
      </c>
      <c r="D43" s="345">
        <v>0.10199999999999999</v>
      </c>
      <c r="E43" s="345">
        <v>0.10299999999999999</v>
      </c>
      <c r="F43" s="345">
        <v>9.7000000000000003E-2</v>
      </c>
      <c r="G43" s="345">
        <v>0.104</v>
      </c>
      <c r="H43" s="345">
        <v>0.111</v>
      </c>
      <c r="I43" s="345">
        <v>0.11</v>
      </c>
      <c r="J43" s="345">
        <v>0.11</v>
      </c>
      <c r="K43" s="345">
        <v>9.7000000000000003E-2</v>
      </c>
      <c r="L43" s="309"/>
      <c r="M43" s="309"/>
      <c r="N43" s="309"/>
      <c r="O43" s="309"/>
    </row>
    <row r="44" spans="1:15" x14ac:dyDescent="0.3">
      <c r="A44" s="307" t="s">
        <v>112</v>
      </c>
    </row>
    <row r="45" spans="1:15" ht="15.5" x14ac:dyDescent="0.35">
      <c r="A45" s="291" t="s">
        <v>17</v>
      </c>
      <c r="B45" s="344">
        <v>0.38400000000000001</v>
      </c>
      <c r="C45" s="344">
        <v>0.30299999999999999</v>
      </c>
      <c r="D45" s="344">
        <v>0.18099999999999999</v>
      </c>
      <c r="E45" s="344">
        <v>0.16900000000000001</v>
      </c>
      <c r="F45" s="344">
        <v>0.251</v>
      </c>
      <c r="G45" s="344">
        <v>9.0999999999999998E-2</v>
      </c>
      <c r="H45" s="344">
        <v>0.16900000000000001</v>
      </c>
      <c r="I45" s="344">
        <v>0.24399999999999999</v>
      </c>
      <c r="J45" s="344">
        <v>0.24399999999999999</v>
      </c>
      <c r="K45" s="344">
        <v>0.251</v>
      </c>
      <c r="L45" s="316"/>
      <c r="M45" s="316"/>
      <c r="N45" s="316"/>
      <c r="O45" s="316"/>
    </row>
    <row r="46" spans="1:15" ht="14.5" x14ac:dyDescent="0.35">
      <c r="A46" s="291" t="s">
        <v>18</v>
      </c>
      <c r="B46" s="344">
        <v>0.27800000000000002</v>
      </c>
      <c r="C46" s="344">
        <v>0.30099999999999999</v>
      </c>
      <c r="D46" s="344">
        <v>0.219</v>
      </c>
      <c r="E46" s="344">
        <v>0.17299999999999999</v>
      </c>
      <c r="F46" s="344">
        <v>0.24</v>
      </c>
      <c r="G46" s="344">
        <v>0.13600000000000001</v>
      </c>
      <c r="H46" s="344">
        <v>0.06</v>
      </c>
      <c r="I46" s="344">
        <v>0.112</v>
      </c>
      <c r="J46" s="344">
        <v>0.112</v>
      </c>
      <c r="K46" s="344">
        <v>0.24</v>
      </c>
      <c r="L46" s="309"/>
      <c r="M46" s="309"/>
      <c r="N46" s="309"/>
      <c r="O46" s="309"/>
    </row>
    <row r="47" spans="1:15" ht="14.5" x14ac:dyDescent="0.35">
      <c r="A47" s="291" t="s">
        <v>19</v>
      </c>
      <c r="B47" s="344">
        <v>0.19500000000000001</v>
      </c>
      <c r="C47" s="344">
        <v>0.22</v>
      </c>
      <c r="D47" s="344">
        <v>0.20100000000000001</v>
      </c>
      <c r="E47" s="344">
        <v>0.26</v>
      </c>
      <c r="F47" s="344">
        <v>0.22</v>
      </c>
      <c r="G47" s="344">
        <v>0.224</v>
      </c>
      <c r="H47" s="344">
        <v>0.24099999999999999</v>
      </c>
      <c r="I47" s="344">
        <v>0.22900000000000001</v>
      </c>
      <c r="J47" s="344">
        <v>0.22900000000000001</v>
      </c>
      <c r="K47" s="344">
        <v>0.22</v>
      </c>
      <c r="L47" s="309"/>
      <c r="M47" s="309"/>
      <c r="N47" s="309"/>
      <c r="O47" s="309"/>
    </row>
    <row r="48" spans="1:15" ht="14.5" x14ac:dyDescent="0.35">
      <c r="A48" s="291" t="s">
        <v>20</v>
      </c>
      <c r="B48" s="344">
        <v>0.32400000000000001</v>
      </c>
      <c r="C48" s="344">
        <v>0.23100000000000001</v>
      </c>
      <c r="D48" s="344">
        <v>0.27200000000000002</v>
      </c>
      <c r="E48" s="344">
        <v>0.24</v>
      </c>
      <c r="F48" s="344">
        <v>0.26400000000000001</v>
      </c>
      <c r="G48" s="344">
        <v>0.247</v>
      </c>
      <c r="H48" s="344">
        <v>0.26400000000000001</v>
      </c>
      <c r="I48" s="344">
        <v>0.29299999999999998</v>
      </c>
      <c r="J48" s="344">
        <v>0.29299999999999998</v>
      </c>
      <c r="K48" s="344">
        <v>0.26400000000000001</v>
      </c>
      <c r="L48" s="309"/>
      <c r="M48" s="309"/>
      <c r="N48" s="309"/>
      <c r="O48" s="309"/>
    </row>
    <row r="49" spans="1:15" ht="14.5" x14ac:dyDescent="0.35">
      <c r="A49" s="291" t="s">
        <v>21</v>
      </c>
      <c r="B49" s="344">
        <v>0.193</v>
      </c>
      <c r="C49" s="344">
        <v>0.33400000000000002</v>
      </c>
      <c r="D49" s="344">
        <v>0.40400000000000003</v>
      </c>
      <c r="E49" s="344">
        <v>0.71299999999999997</v>
      </c>
      <c r="F49" s="344">
        <v>0.42399999999999999</v>
      </c>
      <c r="G49" s="344">
        <v>0.69599999999999995</v>
      </c>
      <c r="H49" s="344">
        <v>0.53700000000000003</v>
      </c>
      <c r="I49" s="344">
        <v>0.497</v>
      </c>
      <c r="J49" s="344">
        <v>0.497</v>
      </c>
      <c r="K49" s="344">
        <v>0.42399999999999999</v>
      </c>
      <c r="L49" s="309"/>
      <c r="M49" s="309"/>
      <c r="N49" s="309"/>
      <c r="O49" s="309"/>
    </row>
    <row r="50" spans="1:15" ht="14.5" x14ac:dyDescent="0.35">
      <c r="A50" s="311" t="s">
        <v>22</v>
      </c>
      <c r="B50" s="345">
        <v>0.54400000000000004</v>
      </c>
      <c r="C50" s="345">
        <v>0.31900000000000001</v>
      </c>
      <c r="D50" s="345">
        <v>0.314</v>
      </c>
      <c r="E50" s="345">
        <v>0.38100000000000001</v>
      </c>
      <c r="F50" s="345">
        <v>0.379</v>
      </c>
      <c r="G50" s="345">
        <v>0.40699999999999997</v>
      </c>
      <c r="H50" s="345">
        <v>0.51300000000000001</v>
      </c>
      <c r="I50" s="345">
        <v>0.35099999999999998</v>
      </c>
      <c r="J50" s="345">
        <v>0.35099999999999998</v>
      </c>
      <c r="K50" s="345">
        <v>0.379</v>
      </c>
      <c r="L50" s="309"/>
      <c r="M50" s="309"/>
      <c r="N50" s="309"/>
      <c r="O50" s="309"/>
    </row>
    <row r="51" spans="1:15" ht="1.4" customHeight="1" x14ac:dyDescent="0.35">
      <c r="B51" s="295"/>
      <c r="C51" s="295"/>
      <c r="D51" s="295"/>
      <c r="E51" s="295"/>
      <c r="F51" s="295"/>
      <c r="G51" s="295"/>
      <c r="H51" s="295"/>
      <c r="I51" s="295"/>
      <c r="J51" s="295"/>
      <c r="K51" s="295"/>
      <c r="L51" s="309"/>
      <c r="M51" s="309"/>
      <c r="N51" s="309"/>
      <c r="O51" s="309"/>
    </row>
    <row r="52" spans="1:15" x14ac:dyDescent="0.3">
      <c r="A52" s="305" t="s">
        <v>38</v>
      </c>
      <c r="B52" s="306"/>
      <c r="C52" s="306"/>
      <c r="D52" s="333"/>
      <c r="E52" s="306"/>
      <c r="F52" s="306"/>
      <c r="G52" s="306"/>
      <c r="H52" s="306"/>
      <c r="I52" s="306"/>
      <c r="J52" s="306"/>
      <c r="K52" s="306"/>
      <c r="L52" s="292"/>
      <c r="M52" s="292"/>
      <c r="N52" s="292"/>
      <c r="O52" s="292"/>
    </row>
    <row r="53" spans="1:15" ht="15.5" x14ac:dyDescent="0.35">
      <c r="A53" s="307" t="s">
        <v>39</v>
      </c>
      <c r="B53" s="312"/>
      <c r="C53" s="312"/>
      <c r="E53" s="312"/>
      <c r="F53" s="312"/>
      <c r="G53" s="312"/>
      <c r="H53" s="312"/>
      <c r="I53" s="312"/>
      <c r="J53" s="312"/>
      <c r="K53" s="312"/>
      <c r="L53" s="302"/>
      <c r="M53" s="302"/>
      <c r="N53" s="302"/>
      <c r="O53" s="302"/>
    </row>
    <row r="54" spans="1:15" ht="15.5" x14ac:dyDescent="0.35">
      <c r="A54" s="291" t="s">
        <v>113</v>
      </c>
      <c r="B54" s="342">
        <v>146.5</v>
      </c>
      <c r="C54" s="342">
        <v>156.5</v>
      </c>
      <c r="D54" s="342">
        <v>167.1</v>
      </c>
      <c r="E54" s="342">
        <v>185.9</v>
      </c>
      <c r="F54" s="342">
        <v>656</v>
      </c>
      <c r="G54" s="342">
        <v>176.6</v>
      </c>
      <c r="H54" s="342">
        <v>195.7</v>
      </c>
      <c r="I54" s="342">
        <v>210.6</v>
      </c>
      <c r="J54" s="342">
        <v>210.6</v>
      </c>
      <c r="K54" s="342">
        <v>656</v>
      </c>
      <c r="L54" s="316"/>
      <c r="M54" s="326" t="s">
        <v>40</v>
      </c>
      <c r="N54" s="316"/>
      <c r="O54" s="316"/>
    </row>
    <row r="55" spans="1:15" ht="15.5" x14ac:dyDescent="0.35">
      <c r="A55" s="291" t="s">
        <v>41</v>
      </c>
      <c r="B55" s="342">
        <v>89.6</v>
      </c>
      <c r="C55" s="342">
        <v>93.3</v>
      </c>
      <c r="D55" s="342">
        <v>93.2</v>
      </c>
      <c r="E55" s="342">
        <v>97.4</v>
      </c>
      <c r="F55" s="342">
        <v>373.6</v>
      </c>
      <c r="G55" s="342">
        <v>101.8</v>
      </c>
      <c r="H55" s="342">
        <v>111.8</v>
      </c>
      <c r="I55" s="342">
        <v>118.9</v>
      </c>
      <c r="J55" s="342">
        <v>118.9</v>
      </c>
      <c r="K55" s="342">
        <v>373.6</v>
      </c>
      <c r="L55" s="316"/>
      <c r="M55" s="316"/>
      <c r="N55" s="316"/>
      <c r="O55" s="316"/>
    </row>
    <row r="56" spans="1:15" ht="15.5" x14ac:dyDescent="0.35">
      <c r="A56" s="291" t="s">
        <v>42</v>
      </c>
      <c r="B56" s="342">
        <v>48.7</v>
      </c>
      <c r="C56" s="342">
        <v>54.2</v>
      </c>
      <c r="D56" s="342">
        <v>64.599999999999994</v>
      </c>
      <c r="E56" s="342">
        <v>78.3</v>
      </c>
      <c r="F56" s="342">
        <v>245.8</v>
      </c>
      <c r="G56" s="342">
        <v>64.7</v>
      </c>
      <c r="H56" s="342">
        <v>72.900000000000006</v>
      </c>
      <c r="I56" s="342">
        <v>80.599999999999994</v>
      </c>
      <c r="J56" s="342">
        <v>80.599999999999994</v>
      </c>
      <c r="K56" s="342">
        <v>245.8</v>
      </c>
      <c r="L56" s="316"/>
      <c r="M56" s="316"/>
      <c r="N56" s="316"/>
      <c r="O56" s="316"/>
    </row>
    <row r="57" spans="1:15" ht="15.5" x14ac:dyDescent="0.35">
      <c r="A57" s="291" t="s">
        <v>45</v>
      </c>
      <c r="B57" s="342">
        <v>64.400000000000006</v>
      </c>
      <c r="C57" s="342">
        <v>50.3</v>
      </c>
      <c r="D57" s="342">
        <v>65.599999999999994</v>
      </c>
      <c r="E57" s="342">
        <v>60</v>
      </c>
      <c r="F57" s="342">
        <v>240.3</v>
      </c>
      <c r="G57" s="342">
        <v>60.8</v>
      </c>
      <c r="H57" s="342">
        <v>58.8</v>
      </c>
      <c r="I57" s="342">
        <v>67</v>
      </c>
      <c r="J57" s="342">
        <v>67</v>
      </c>
      <c r="K57" s="342">
        <v>240.3</v>
      </c>
      <c r="L57" s="316"/>
      <c r="M57" s="316"/>
      <c r="N57" s="316"/>
      <c r="O57" s="316"/>
    </row>
    <row r="58" spans="1:15" ht="15.5" x14ac:dyDescent="0.35">
      <c r="A58" s="291" t="s">
        <v>46</v>
      </c>
      <c r="B58" s="346">
        <v>1.1499999999999999</v>
      </c>
      <c r="C58" s="346">
        <v>0.89</v>
      </c>
      <c r="D58" s="346">
        <v>1.1499999999999999</v>
      </c>
      <c r="E58" s="346">
        <v>1.05</v>
      </c>
      <c r="F58" s="346">
        <v>4.24</v>
      </c>
      <c r="G58" s="346">
        <v>1.06</v>
      </c>
      <c r="H58" s="346">
        <v>1.02</v>
      </c>
      <c r="I58" s="346">
        <v>1.1599999999999999</v>
      </c>
      <c r="J58" s="346">
        <v>1.1599999999999999</v>
      </c>
      <c r="K58" s="346">
        <v>4.24</v>
      </c>
      <c r="L58" s="321"/>
      <c r="M58" s="321"/>
      <c r="N58" s="321"/>
      <c r="O58" s="321"/>
    </row>
    <row r="59" spans="1:15" ht="15.5" x14ac:dyDescent="0.35">
      <c r="A59" s="291" t="s">
        <v>67</v>
      </c>
      <c r="B59" s="344">
        <v>-0.34499999999999997</v>
      </c>
      <c r="C59" s="344">
        <v>0.12</v>
      </c>
      <c r="D59" s="344">
        <v>6.0000000000000001E-3</v>
      </c>
      <c r="E59" s="344">
        <v>0.23899999999999999</v>
      </c>
      <c r="F59" s="347">
        <v>3.7999999999999999E-2</v>
      </c>
      <c r="G59" s="347">
        <v>5.3999999999999999E-2</v>
      </c>
      <c r="H59" s="344">
        <v>0.16600000000000001</v>
      </c>
      <c r="I59" s="344">
        <v>0.16200000000000001</v>
      </c>
      <c r="J59" s="344">
        <v>0.16200000000000001</v>
      </c>
      <c r="K59" s="347">
        <v>3.7999999999999999E-2</v>
      </c>
      <c r="L59" s="322"/>
      <c r="M59" s="322"/>
      <c r="N59" s="322"/>
      <c r="O59" s="322"/>
    </row>
    <row r="60" spans="1:15" ht="15.5" x14ac:dyDescent="0.35">
      <c r="A60" s="311" t="s">
        <v>43</v>
      </c>
      <c r="B60" s="348">
        <v>56241</v>
      </c>
      <c r="C60" s="348">
        <v>56587</v>
      </c>
      <c r="D60" s="348">
        <v>56963</v>
      </c>
      <c r="E60" s="348">
        <v>56887</v>
      </c>
      <c r="F60" s="348">
        <v>56673</v>
      </c>
      <c r="G60" s="348">
        <v>57236</v>
      </c>
      <c r="H60" s="348">
        <v>57614</v>
      </c>
      <c r="I60" s="348">
        <v>57844</v>
      </c>
      <c r="J60" s="348">
        <v>57844</v>
      </c>
      <c r="K60" s="348">
        <v>56673</v>
      </c>
      <c r="L60" s="322"/>
      <c r="M60" s="322"/>
      <c r="N60" s="322"/>
      <c r="O60" s="322"/>
    </row>
    <row r="61" spans="1:15" ht="15.5" x14ac:dyDescent="0.35">
      <c r="A61" s="307" t="s">
        <v>120</v>
      </c>
      <c r="B61" s="323"/>
      <c r="C61" s="323"/>
      <c r="D61" s="323"/>
      <c r="E61" s="323"/>
      <c r="F61" s="323"/>
      <c r="G61" s="323"/>
      <c r="H61" s="323"/>
      <c r="I61" s="323"/>
      <c r="J61" s="323"/>
      <c r="K61" s="323"/>
      <c r="L61" s="322"/>
      <c r="M61" s="322"/>
      <c r="N61" s="322"/>
      <c r="O61" s="322"/>
    </row>
    <row r="62" spans="1:15" ht="15.5" x14ac:dyDescent="0.35">
      <c r="A62" s="291" t="s">
        <v>40</v>
      </c>
      <c r="B62" s="344">
        <v>0.34499999999999997</v>
      </c>
      <c r="C62" s="344">
        <v>0.35099999999999998</v>
      </c>
      <c r="D62" s="344">
        <v>0.35699999999999998</v>
      </c>
      <c r="E62" s="344">
        <v>0.36799999999999999</v>
      </c>
      <c r="F62" s="347">
        <v>0.35599999999999998</v>
      </c>
      <c r="G62" s="347">
        <v>0.33900000000000002</v>
      </c>
      <c r="H62" s="344">
        <v>0.35499999999999998</v>
      </c>
      <c r="I62" s="344">
        <v>0.35799999999999998</v>
      </c>
      <c r="J62" s="344">
        <v>0.35799999999999998</v>
      </c>
      <c r="K62" s="347">
        <v>0.35599999999999998</v>
      </c>
      <c r="L62" s="330"/>
      <c r="M62" s="330"/>
      <c r="N62" s="330"/>
      <c r="O62" s="330"/>
    </row>
    <row r="63" spans="1:15" ht="15.5" x14ac:dyDescent="0.35">
      <c r="A63" s="291" t="s">
        <v>41</v>
      </c>
      <c r="B63" s="344">
        <v>0.21099999999999999</v>
      </c>
      <c r="C63" s="344">
        <v>0.20899999999999999</v>
      </c>
      <c r="D63" s="344">
        <v>0.19900000000000001</v>
      </c>
      <c r="E63" s="344">
        <v>0.193</v>
      </c>
      <c r="F63" s="347">
        <v>0.20300000000000001</v>
      </c>
      <c r="G63" s="347">
        <v>0.19500000000000001</v>
      </c>
      <c r="H63" s="344">
        <v>0.20300000000000001</v>
      </c>
      <c r="I63" s="344">
        <v>0.20200000000000001</v>
      </c>
      <c r="J63" s="344">
        <v>0.20200000000000001</v>
      </c>
      <c r="K63" s="347">
        <v>0.20300000000000001</v>
      </c>
      <c r="L63" s="316"/>
      <c r="M63" s="316"/>
      <c r="N63" s="316"/>
      <c r="O63" s="316"/>
    </row>
    <row r="64" spans="1:15" ht="15.5" x14ac:dyDescent="0.35">
      <c r="A64" s="291" t="s">
        <v>114</v>
      </c>
      <c r="B64" s="344">
        <v>0.115</v>
      </c>
      <c r="C64" s="344">
        <v>0.122</v>
      </c>
      <c r="D64" s="344">
        <v>0.13800000000000001</v>
      </c>
      <c r="E64" s="344">
        <v>0.155</v>
      </c>
      <c r="F64" s="347">
        <v>0.13300000000000001</v>
      </c>
      <c r="G64" s="347">
        <v>0.124</v>
      </c>
      <c r="H64" s="344">
        <v>0.13200000000000001</v>
      </c>
      <c r="I64" s="344">
        <v>0.13700000000000001</v>
      </c>
      <c r="J64" s="344">
        <v>0.13700000000000001</v>
      </c>
      <c r="K64" s="347">
        <v>0.13300000000000001</v>
      </c>
      <c r="L64" s="330"/>
      <c r="M64" s="330"/>
      <c r="N64" s="330"/>
      <c r="O64" s="330"/>
    </row>
    <row r="65" spans="1:15" ht="15.5" x14ac:dyDescent="0.35">
      <c r="A65" s="311" t="s">
        <v>45</v>
      </c>
      <c r="B65" s="345">
        <v>0.152</v>
      </c>
      <c r="C65" s="345">
        <v>0.113</v>
      </c>
      <c r="D65" s="345">
        <v>0.14000000000000001</v>
      </c>
      <c r="E65" s="345">
        <v>0.11899999999999999</v>
      </c>
      <c r="F65" s="349">
        <v>0.13</v>
      </c>
      <c r="G65" s="349">
        <v>0.11700000000000001</v>
      </c>
      <c r="H65" s="345">
        <v>0.107</v>
      </c>
      <c r="I65" s="345">
        <v>0.114</v>
      </c>
      <c r="J65" s="345">
        <v>0.114</v>
      </c>
      <c r="K65" s="349">
        <v>0.13</v>
      </c>
      <c r="L65" s="330"/>
      <c r="M65" s="330"/>
      <c r="N65" s="330"/>
      <c r="O65" s="330"/>
    </row>
    <row r="66" spans="1:15" ht="15.5" x14ac:dyDescent="0.35">
      <c r="A66" s="307" t="s">
        <v>44</v>
      </c>
      <c r="B66" s="312"/>
      <c r="C66" s="324"/>
      <c r="E66" s="312"/>
      <c r="F66" s="312"/>
      <c r="G66" s="312"/>
      <c r="H66" s="312"/>
      <c r="I66" s="312"/>
      <c r="J66" s="312"/>
      <c r="K66" s="312"/>
      <c r="L66" s="302"/>
      <c r="M66" s="302"/>
      <c r="N66" s="302"/>
      <c r="O66" s="302"/>
    </row>
    <row r="67" spans="1:15" ht="15.5" x14ac:dyDescent="0.35">
      <c r="A67" s="291" t="s">
        <v>113</v>
      </c>
      <c r="B67" s="342">
        <v>154.80000000000001</v>
      </c>
      <c r="C67" s="342">
        <v>163.5</v>
      </c>
      <c r="D67" s="342">
        <v>174.6</v>
      </c>
      <c r="E67" s="342">
        <v>190.3</v>
      </c>
      <c r="F67" s="342">
        <v>683.2</v>
      </c>
      <c r="G67" s="342">
        <v>189.4</v>
      </c>
      <c r="H67" s="342">
        <v>203.2</v>
      </c>
      <c r="I67" s="342">
        <v>218.2</v>
      </c>
      <c r="J67" s="342">
        <v>218.2</v>
      </c>
      <c r="K67" s="342">
        <v>683.2</v>
      </c>
      <c r="L67" s="316"/>
      <c r="M67" s="326" t="s">
        <v>40</v>
      </c>
      <c r="N67" s="316"/>
      <c r="O67" s="316"/>
    </row>
    <row r="68" spans="1:15" ht="15.5" x14ac:dyDescent="0.35">
      <c r="A68" s="291" t="s">
        <v>41</v>
      </c>
      <c r="B68" s="342">
        <v>80.7</v>
      </c>
      <c r="C68" s="342">
        <v>84.3</v>
      </c>
      <c r="D68" s="342">
        <v>85.2</v>
      </c>
      <c r="E68" s="342">
        <v>89.4</v>
      </c>
      <c r="F68" s="342">
        <v>339.6</v>
      </c>
      <c r="G68" s="342">
        <v>92.2</v>
      </c>
      <c r="H68" s="342">
        <v>102.2</v>
      </c>
      <c r="I68" s="342">
        <v>109.8</v>
      </c>
      <c r="J68" s="342">
        <v>109.8</v>
      </c>
      <c r="K68" s="342">
        <v>339.6</v>
      </c>
      <c r="L68" s="316"/>
      <c r="M68" s="316"/>
      <c r="N68" s="316"/>
      <c r="O68" s="316"/>
    </row>
    <row r="69" spans="1:15" ht="15.5" x14ac:dyDescent="0.35">
      <c r="A69" s="291" t="s">
        <v>42</v>
      </c>
      <c r="B69" s="342">
        <v>67.7</v>
      </c>
      <c r="C69" s="342">
        <v>72.3</v>
      </c>
      <c r="D69" s="342">
        <v>82.1</v>
      </c>
      <c r="E69" s="342">
        <v>93.1</v>
      </c>
      <c r="F69" s="342">
        <v>315.10000000000002</v>
      </c>
      <c r="G69" s="342">
        <v>89.2</v>
      </c>
      <c r="H69" s="342">
        <v>92.6</v>
      </c>
      <c r="I69" s="342">
        <v>99.7</v>
      </c>
      <c r="J69" s="342">
        <v>99.7</v>
      </c>
      <c r="K69" s="342">
        <v>315.10000000000002</v>
      </c>
      <c r="L69" s="316"/>
      <c r="M69" s="316"/>
      <c r="N69" s="316"/>
      <c r="O69" s="316"/>
    </row>
    <row r="70" spans="1:15" ht="15.5" x14ac:dyDescent="0.35">
      <c r="A70" s="291" t="s">
        <v>45</v>
      </c>
      <c r="B70" s="342">
        <v>52.2</v>
      </c>
      <c r="C70" s="342">
        <v>57.1</v>
      </c>
      <c r="D70" s="342">
        <v>66.400000000000006</v>
      </c>
      <c r="E70" s="342">
        <v>72.3</v>
      </c>
      <c r="F70" s="342">
        <v>248</v>
      </c>
      <c r="G70" s="342">
        <v>71.5</v>
      </c>
      <c r="H70" s="342">
        <v>73.7</v>
      </c>
      <c r="I70" s="342">
        <v>80.2</v>
      </c>
      <c r="J70" s="342">
        <v>80.2</v>
      </c>
      <c r="K70" s="342">
        <v>248</v>
      </c>
      <c r="L70" s="316"/>
      <c r="M70" s="316"/>
      <c r="N70" s="316"/>
      <c r="O70" s="316"/>
    </row>
    <row r="71" spans="1:15" ht="15.5" x14ac:dyDescent="0.35">
      <c r="A71" s="291" t="s">
        <v>46</v>
      </c>
      <c r="B71" s="342">
        <v>0.93</v>
      </c>
      <c r="C71" s="342">
        <v>1.01</v>
      </c>
      <c r="D71" s="342">
        <v>1.17</v>
      </c>
      <c r="E71" s="342">
        <v>1.27</v>
      </c>
      <c r="F71" s="342">
        <v>4.38</v>
      </c>
      <c r="G71" s="342">
        <v>1.25</v>
      </c>
      <c r="H71" s="342">
        <v>1.28</v>
      </c>
      <c r="I71" s="342">
        <v>1.39</v>
      </c>
      <c r="J71" s="342">
        <v>1.39</v>
      </c>
      <c r="K71" s="342">
        <v>4.38</v>
      </c>
      <c r="L71" s="316"/>
      <c r="M71" s="316"/>
      <c r="N71" s="316"/>
      <c r="O71" s="316"/>
    </row>
    <row r="72" spans="1:15" ht="15.5" x14ac:dyDescent="0.35">
      <c r="A72" s="291" t="s">
        <v>67</v>
      </c>
      <c r="B72" s="344">
        <v>0.222</v>
      </c>
      <c r="C72" s="344">
        <v>0.222</v>
      </c>
      <c r="D72" s="344">
        <v>0.20100000000000001</v>
      </c>
      <c r="E72" s="344">
        <v>0.23200000000000001</v>
      </c>
      <c r="F72" s="347">
        <v>0.219</v>
      </c>
      <c r="G72" s="347">
        <v>0.22500000000000001</v>
      </c>
      <c r="H72" s="344">
        <v>0.22500000000000001</v>
      </c>
      <c r="I72" s="344">
        <v>0.215</v>
      </c>
      <c r="J72" s="344">
        <v>0.215</v>
      </c>
      <c r="K72" s="347">
        <v>0.219</v>
      </c>
      <c r="L72" s="316"/>
      <c r="M72" s="316"/>
      <c r="N72" s="316"/>
      <c r="O72" s="316"/>
    </row>
    <row r="73" spans="1:15" ht="15.5" x14ac:dyDescent="0.35">
      <c r="A73" s="311" t="s">
        <v>43</v>
      </c>
      <c r="B73" s="348">
        <v>56241</v>
      </c>
      <c r="C73" s="348">
        <v>56587</v>
      </c>
      <c r="D73" s="348">
        <v>56963</v>
      </c>
      <c r="E73" s="348">
        <v>56887</v>
      </c>
      <c r="F73" s="348">
        <v>56673</v>
      </c>
      <c r="G73" s="348">
        <v>57236</v>
      </c>
      <c r="H73" s="348">
        <v>57614</v>
      </c>
      <c r="I73" s="348">
        <v>57844</v>
      </c>
      <c r="J73" s="348">
        <v>57844</v>
      </c>
      <c r="K73" s="348">
        <v>56673</v>
      </c>
      <c r="L73" s="322"/>
      <c r="M73" s="322"/>
      <c r="N73" s="322"/>
      <c r="O73" s="322"/>
    </row>
    <row r="74" spans="1:15" ht="15.5" x14ac:dyDescent="0.35">
      <c r="A74" s="307" t="s">
        <v>119</v>
      </c>
      <c r="B74" s="323"/>
      <c r="C74" s="323"/>
      <c r="D74" s="323"/>
      <c r="E74" s="323"/>
      <c r="F74" s="323"/>
      <c r="G74" s="323"/>
      <c r="H74" s="323"/>
      <c r="I74" s="323"/>
      <c r="J74" s="323"/>
      <c r="K74" s="323"/>
      <c r="L74" s="322"/>
      <c r="M74" s="322"/>
      <c r="N74" s="322"/>
      <c r="O74" s="322"/>
    </row>
    <row r="75" spans="1:15" ht="15.5" x14ac:dyDescent="0.35">
      <c r="A75" s="291" t="s">
        <v>40</v>
      </c>
      <c r="B75" s="344">
        <v>0.36499999999999999</v>
      </c>
      <c r="C75" s="344">
        <v>0.36699999999999999</v>
      </c>
      <c r="D75" s="344">
        <v>0.373</v>
      </c>
      <c r="E75" s="344">
        <v>0.377</v>
      </c>
      <c r="F75" s="344">
        <v>0.371</v>
      </c>
      <c r="G75" s="344">
        <v>0.36299999999999999</v>
      </c>
      <c r="H75" s="344">
        <v>0.36799999999999999</v>
      </c>
      <c r="I75" s="344">
        <v>0.371</v>
      </c>
      <c r="J75" s="344">
        <v>0.371</v>
      </c>
      <c r="K75" s="344">
        <v>0.371</v>
      </c>
      <c r="L75" s="316"/>
      <c r="M75" s="316"/>
      <c r="N75" s="316"/>
      <c r="O75" s="316"/>
    </row>
    <row r="76" spans="1:15" ht="15.5" x14ac:dyDescent="0.35">
      <c r="A76" s="291" t="s">
        <v>41</v>
      </c>
      <c r="B76" s="344">
        <v>0.19</v>
      </c>
      <c r="C76" s="344">
        <v>0.189</v>
      </c>
      <c r="D76" s="344">
        <v>0.182</v>
      </c>
      <c r="E76" s="344">
        <v>0.17699999999999999</v>
      </c>
      <c r="F76" s="344">
        <v>0.185</v>
      </c>
      <c r="G76" s="344">
        <v>0.17699999999999999</v>
      </c>
      <c r="H76" s="344">
        <v>0.185</v>
      </c>
      <c r="I76" s="344">
        <v>0.187</v>
      </c>
      <c r="J76" s="344">
        <v>0.187</v>
      </c>
      <c r="K76" s="344">
        <v>0.185</v>
      </c>
      <c r="L76" s="316"/>
      <c r="M76" s="316"/>
      <c r="N76" s="316"/>
      <c r="O76" s="316"/>
    </row>
    <row r="77" spans="1:15" ht="15.5" x14ac:dyDescent="0.35">
      <c r="A77" s="291" t="s">
        <v>114</v>
      </c>
      <c r="B77" s="344">
        <v>0.16</v>
      </c>
      <c r="C77" s="344">
        <v>0.16200000000000001</v>
      </c>
      <c r="D77" s="344">
        <v>0.17499999999999999</v>
      </c>
      <c r="E77" s="344">
        <v>0.184</v>
      </c>
      <c r="F77" s="344">
        <v>0.17100000000000001</v>
      </c>
      <c r="G77" s="344">
        <v>0.17100000000000001</v>
      </c>
      <c r="H77" s="344">
        <v>0.16800000000000001</v>
      </c>
      <c r="I77" s="344">
        <v>0.17</v>
      </c>
      <c r="J77" s="344">
        <v>0.17</v>
      </c>
      <c r="K77" s="344">
        <v>0.17100000000000001</v>
      </c>
      <c r="L77" s="330"/>
      <c r="M77" s="330"/>
      <c r="N77" s="330"/>
      <c r="O77" s="330"/>
    </row>
    <row r="78" spans="1:15" ht="15.5" x14ac:dyDescent="0.35">
      <c r="A78" s="311" t="s">
        <v>45</v>
      </c>
      <c r="B78" s="345">
        <v>0.123</v>
      </c>
      <c r="C78" s="345">
        <v>0.128</v>
      </c>
      <c r="D78" s="345">
        <v>0.14199999999999999</v>
      </c>
      <c r="E78" s="345">
        <v>0.14299999999999999</v>
      </c>
      <c r="F78" s="345">
        <v>0.13500000000000001</v>
      </c>
      <c r="G78" s="345">
        <v>0.13700000000000001</v>
      </c>
      <c r="H78" s="345">
        <v>0.13400000000000001</v>
      </c>
      <c r="I78" s="345">
        <v>0.13600000000000001</v>
      </c>
      <c r="J78" s="345">
        <v>0.13600000000000001</v>
      </c>
      <c r="K78" s="345">
        <v>0.13500000000000001</v>
      </c>
      <c r="L78" s="321"/>
      <c r="M78" s="321"/>
      <c r="N78" s="321"/>
      <c r="O78" s="321"/>
    </row>
    <row r="79" spans="1:15" s="319" customFormat="1" ht="1.4" customHeight="1" x14ac:dyDescent="0.35">
      <c r="A79" s="291"/>
      <c r="B79" s="317"/>
      <c r="C79" s="317"/>
      <c r="D79" s="317"/>
      <c r="E79" s="317"/>
      <c r="F79" s="317"/>
      <c r="G79" s="317"/>
      <c r="H79" s="317"/>
      <c r="I79" s="317"/>
      <c r="J79" s="317"/>
      <c r="K79" s="317"/>
      <c r="L79" s="325"/>
      <c r="M79" s="325"/>
      <c r="N79" s="325"/>
      <c r="O79" s="325"/>
    </row>
    <row r="80" spans="1:15" x14ac:dyDescent="0.3">
      <c r="A80" s="305" t="s">
        <v>55</v>
      </c>
      <c r="B80" s="306"/>
      <c r="C80" s="306"/>
      <c r="D80" s="306"/>
      <c r="E80" s="306"/>
      <c r="F80" s="306"/>
      <c r="G80" s="306"/>
      <c r="H80" s="334"/>
      <c r="I80" s="334"/>
      <c r="J80" s="334"/>
      <c r="K80" s="306"/>
      <c r="L80" s="327"/>
      <c r="M80" s="327"/>
      <c r="N80" s="327"/>
      <c r="O80" s="327"/>
    </row>
    <row r="81" spans="1:15" ht="15.5" x14ac:dyDescent="0.35">
      <c r="A81" s="291" t="s">
        <v>56</v>
      </c>
      <c r="B81" s="342">
        <v>535.9</v>
      </c>
      <c r="C81" s="342">
        <v>584.1</v>
      </c>
      <c r="D81" s="342">
        <v>685.1</v>
      </c>
      <c r="E81" s="342">
        <v>770.6</v>
      </c>
      <c r="F81" s="342">
        <f>E81</f>
        <v>770.6</v>
      </c>
      <c r="G81" s="342">
        <v>762.5</v>
      </c>
      <c r="H81" s="342">
        <v>777.4</v>
      </c>
      <c r="I81" s="342">
        <v>853.2</v>
      </c>
      <c r="J81" s="342">
        <v>853.2</v>
      </c>
      <c r="K81" s="342">
        <f>J81</f>
        <v>853.2</v>
      </c>
      <c r="L81" s="316"/>
      <c r="M81" s="316"/>
      <c r="N81" s="316"/>
      <c r="O81" s="316"/>
    </row>
    <row r="82" spans="1:15" ht="15.5" x14ac:dyDescent="0.35">
      <c r="A82" s="291" t="s">
        <v>90</v>
      </c>
      <c r="B82" s="342">
        <v>262.3</v>
      </c>
      <c r="C82" s="342">
        <v>283</v>
      </c>
      <c r="D82" s="342">
        <v>282.3</v>
      </c>
      <c r="E82" s="342">
        <v>297.7</v>
      </c>
      <c r="F82" s="342">
        <f>E82</f>
        <v>297.7</v>
      </c>
      <c r="G82" s="342">
        <v>307.2</v>
      </c>
      <c r="H82" s="342">
        <v>343.9</v>
      </c>
      <c r="I82" s="342">
        <v>339.1</v>
      </c>
      <c r="J82" s="342">
        <v>339.1</v>
      </c>
      <c r="K82" s="342">
        <f>J82</f>
        <v>339.1</v>
      </c>
      <c r="L82" s="316"/>
      <c r="M82" s="316"/>
      <c r="N82" s="316"/>
      <c r="O82" s="316"/>
    </row>
    <row r="83" spans="1:15" ht="15.5" x14ac:dyDescent="0.35">
      <c r="A83" s="291" t="s">
        <v>91</v>
      </c>
      <c r="B83" s="342">
        <v>136.80000000000001</v>
      </c>
      <c r="C83" s="342">
        <v>123.4</v>
      </c>
      <c r="D83" s="342">
        <v>129.69999999999999</v>
      </c>
      <c r="E83" s="342">
        <v>104.7</v>
      </c>
      <c r="F83" s="342">
        <f>E83</f>
        <v>104.7</v>
      </c>
      <c r="G83" s="342">
        <v>144.19999999999999</v>
      </c>
      <c r="H83" s="342">
        <v>135.80000000000001</v>
      </c>
      <c r="I83" s="342">
        <v>142.9</v>
      </c>
      <c r="J83" s="342">
        <v>142.9</v>
      </c>
      <c r="K83" s="342">
        <f>J83</f>
        <v>142.9</v>
      </c>
      <c r="L83" s="316"/>
      <c r="M83" s="316"/>
      <c r="N83" s="316"/>
      <c r="O83" s="316"/>
    </row>
    <row r="84" spans="1:15" ht="15.5" x14ac:dyDescent="0.35">
      <c r="A84" s="291" t="s">
        <v>72</v>
      </c>
      <c r="B84" s="328">
        <v>83</v>
      </c>
      <c r="C84" s="328">
        <v>83</v>
      </c>
      <c r="D84" s="328">
        <v>81</v>
      </c>
      <c r="E84" s="328">
        <v>73</v>
      </c>
      <c r="F84" s="328">
        <f>E84</f>
        <v>73</v>
      </c>
      <c r="G84" s="328">
        <v>78</v>
      </c>
      <c r="H84" s="328">
        <v>79</v>
      </c>
      <c r="I84" s="328">
        <v>75</v>
      </c>
      <c r="J84" s="328">
        <v>75</v>
      </c>
      <c r="K84" s="328">
        <f>J84</f>
        <v>75</v>
      </c>
      <c r="L84" s="316"/>
      <c r="M84" s="316"/>
      <c r="N84" s="316"/>
      <c r="O84" s="316"/>
    </row>
    <row r="85" spans="1:15" ht="15.5" x14ac:dyDescent="0.35">
      <c r="A85" s="311" t="s">
        <v>57</v>
      </c>
      <c r="B85" s="343">
        <v>790.3</v>
      </c>
      <c r="C85" s="343">
        <v>843.1</v>
      </c>
      <c r="D85" s="343">
        <v>908</v>
      </c>
      <c r="E85" s="343">
        <v>936.2</v>
      </c>
      <c r="F85" s="343">
        <f>E85</f>
        <v>936.2</v>
      </c>
      <c r="G85" s="343">
        <v>962.2</v>
      </c>
      <c r="H85" s="350">
        <v>1013.2</v>
      </c>
      <c r="I85" s="350">
        <v>1053.2</v>
      </c>
      <c r="J85" s="350">
        <v>1053.2</v>
      </c>
      <c r="K85" s="343">
        <f>J85</f>
        <v>1053.2</v>
      </c>
      <c r="L85" s="316"/>
      <c r="M85" s="316"/>
      <c r="N85" s="316"/>
      <c r="O85" s="316"/>
    </row>
    <row r="86" spans="1:15" ht="1.4" customHeight="1" x14ac:dyDescent="0.35">
      <c r="B86" s="315"/>
      <c r="C86" s="315"/>
      <c r="D86" s="315"/>
      <c r="E86" s="315"/>
      <c r="F86" s="315"/>
      <c r="G86" s="315"/>
      <c r="H86" s="329"/>
      <c r="I86" s="329"/>
      <c r="J86" s="329"/>
      <c r="K86" s="315"/>
      <c r="L86" s="316"/>
      <c r="M86" s="316"/>
      <c r="N86" s="316"/>
      <c r="O86" s="316"/>
    </row>
    <row r="87" spans="1:15" x14ac:dyDescent="0.3">
      <c r="A87" s="305" t="s">
        <v>73</v>
      </c>
      <c r="B87" s="306"/>
      <c r="C87" s="306"/>
      <c r="D87" s="333"/>
      <c r="E87" s="306"/>
      <c r="F87" s="306"/>
      <c r="G87" s="306"/>
      <c r="H87" s="306"/>
      <c r="I87" s="306"/>
      <c r="J87" s="306"/>
      <c r="K87" s="306"/>
      <c r="L87" s="292"/>
      <c r="M87" s="292"/>
      <c r="N87" s="292"/>
      <c r="O87" s="292"/>
    </row>
    <row r="88" spans="1:15" ht="15.5" x14ac:dyDescent="0.35">
      <c r="A88" s="291" t="s">
        <v>81</v>
      </c>
      <c r="B88" s="342">
        <v>7.3</v>
      </c>
      <c r="C88" s="342">
        <v>59.5</v>
      </c>
      <c r="D88" s="342">
        <v>102.3</v>
      </c>
      <c r="E88" s="342">
        <v>123.1</v>
      </c>
      <c r="F88" s="342">
        <v>292.2</v>
      </c>
      <c r="G88" s="342">
        <v>-0.2</v>
      </c>
      <c r="H88" s="342">
        <v>44</v>
      </c>
      <c r="I88" s="342">
        <v>119</v>
      </c>
      <c r="J88" s="342">
        <v>119</v>
      </c>
      <c r="K88" s="342">
        <v>292.2</v>
      </c>
      <c r="L88" s="316"/>
      <c r="M88" s="316"/>
      <c r="N88" s="316"/>
      <c r="O88" s="316"/>
    </row>
    <row r="89" spans="1:15" ht="15.5" x14ac:dyDescent="0.35">
      <c r="A89" s="291" t="s">
        <v>82</v>
      </c>
      <c r="B89" s="342">
        <v>-60.2</v>
      </c>
      <c r="C89" s="342">
        <v>-8.1999999999999993</v>
      </c>
      <c r="D89" s="342">
        <v>-9.5</v>
      </c>
      <c r="E89" s="342">
        <v>-34.200000000000003</v>
      </c>
      <c r="F89" s="342">
        <v>-112.1</v>
      </c>
      <c r="G89" s="342">
        <v>-18.600000000000001</v>
      </c>
      <c r="H89" s="342">
        <v>-28.9</v>
      </c>
      <c r="I89" s="342">
        <v>-40.1</v>
      </c>
      <c r="J89" s="342">
        <v>-40.1</v>
      </c>
      <c r="K89" s="342">
        <v>-112.1</v>
      </c>
      <c r="L89" s="316"/>
      <c r="M89" s="316"/>
      <c r="N89" s="316"/>
      <c r="O89" s="316"/>
    </row>
    <row r="90" spans="1:15" ht="15.5" x14ac:dyDescent="0.35">
      <c r="A90" s="291" t="s">
        <v>83</v>
      </c>
      <c r="B90" s="342">
        <v>4</v>
      </c>
      <c r="C90" s="342">
        <v>7.6</v>
      </c>
      <c r="D90" s="342">
        <v>9.3000000000000007</v>
      </c>
      <c r="E90" s="342">
        <v>2.1</v>
      </c>
      <c r="F90" s="342">
        <v>23</v>
      </c>
      <c r="G90" s="342">
        <v>10.199999999999999</v>
      </c>
      <c r="H90" s="342">
        <v>-2</v>
      </c>
      <c r="I90" s="342">
        <v>4.9000000000000004</v>
      </c>
      <c r="J90" s="342">
        <v>4.9000000000000004</v>
      </c>
      <c r="K90" s="342">
        <v>23</v>
      </c>
      <c r="L90" s="316"/>
      <c r="M90" s="316"/>
      <c r="N90" s="316"/>
      <c r="O90" s="316"/>
    </row>
    <row r="91" spans="1:15" ht="15.5" x14ac:dyDescent="0.35">
      <c r="A91" s="291" t="s">
        <v>51</v>
      </c>
      <c r="B91" s="342">
        <v>3</v>
      </c>
      <c r="C91" s="342">
        <v>-10.7</v>
      </c>
      <c r="D91" s="342">
        <v>-1</v>
      </c>
      <c r="E91" s="342">
        <v>-5.5</v>
      </c>
      <c r="F91" s="342">
        <v>-14.2</v>
      </c>
      <c r="G91" s="342">
        <v>0.5</v>
      </c>
      <c r="H91" s="342">
        <v>1.7</v>
      </c>
      <c r="I91" s="342">
        <v>-8</v>
      </c>
      <c r="J91" s="342">
        <v>-8</v>
      </c>
      <c r="K91" s="342">
        <v>-14.2</v>
      </c>
      <c r="L91" s="316"/>
      <c r="M91" s="316"/>
      <c r="N91" s="316"/>
      <c r="O91" s="316"/>
    </row>
    <row r="92" spans="1:15" ht="15.5" x14ac:dyDescent="0.35">
      <c r="A92" s="291" t="s">
        <v>52</v>
      </c>
      <c r="B92" s="342">
        <v>-45.8</v>
      </c>
      <c r="C92" s="342">
        <v>48.2</v>
      </c>
      <c r="D92" s="342">
        <v>101</v>
      </c>
      <c r="E92" s="342">
        <f>SUM(E88:E91)</f>
        <v>85.499999999999986</v>
      </c>
      <c r="F92" s="342">
        <v>188.9</v>
      </c>
      <c r="G92" s="342">
        <v>-8</v>
      </c>
      <c r="H92" s="342">
        <v>14.9</v>
      </c>
      <c r="I92" s="342">
        <v>75.8</v>
      </c>
      <c r="J92" s="342">
        <v>75.8</v>
      </c>
      <c r="K92" s="342">
        <v>188.9</v>
      </c>
      <c r="L92" s="316"/>
      <c r="M92" s="316"/>
      <c r="N92" s="316"/>
      <c r="O92" s="316"/>
    </row>
    <row r="93" spans="1:15" ht="15.5" x14ac:dyDescent="0.35">
      <c r="A93" s="291" t="s">
        <v>87</v>
      </c>
      <c r="B93" s="342">
        <v>-10.7</v>
      </c>
      <c r="C93" s="342">
        <v>-8.6</v>
      </c>
      <c r="D93" s="342">
        <v>-8.1999999999999993</v>
      </c>
      <c r="E93" s="342">
        <v>-10.1</v>
      </c>
      <c r="F93" s="342">
        <v>-37.6</v>
      </c>
      <c r="G93" s="342">
        <v>-13.4</v>
      </c>
      <c r="H93" s="342">
        <v>-11.6</v>
      </c>
      <c r="I93" s="342">
        <v>-27.3</v>
      </c>
      <c r="J93" s="342">
        <v>-27.3</v>
      </c>
      <c r="K93" s="342">
        <v>-37.6</v>
      </c>
      <c r="L93" s="316"/>
      <c r="M93" s="316"/>
      <c r="N93" s="316"/>
      <c r="O93" s="316"/>
    </row>
    <row r="94" spans="1:15" ht="15.5" x14ac:dyDescent="0.35">
      <c r="A94" s="291" t="s">
        <v>74</v>
      </c>
      <c r="B94" s="342">
        <v>-3.4</v>
      </c>
      <c r="C94" s="342">
        <v>50.9</v>
      </c>
      <c r="D94" s="342">
        <v>94.1</v>
      </c>
      <c r="E94" s="342">
        <v>113</v>
      </c>
      <c r="F94" s="342">
        <v>254.6</v>
      </c>
      <c r="G94" s="342">
        <v>-13.6</v>
      </c>
      <c r="H94" s="342">
        <v>32.4</v>
      </c>
      <c r="I94" s="342">
        <v>91.8</v>
      </c>
      <c r="J94" s="342">
        <v>91.8</v>
      </c>
      <c r="K94" s="342">
        <v>254.6</v>
      </c>
      <c r="L94" s="316"/>
      <c r="M94" s="316"/>
      <c r="N94" s="316"/>
      <c r="O94" s="316"/>
    </row>
    <row r="95" spans="1:15" ht="15.5" x14ac:dyDescent="0.35">
      <c r="A95" s="311" t="s">
        <v>86</v>
      </c>
      <c r="B95" s="345">
        <f>ROUND(B94/B$70,3)</f>
        <v>-6.5000000000000002E-2</v>
      </c>
      <c r="C95" s="345">
        <f>ROUND(C94/C$70,3)</f>
        <v>0.89100000000000001</v>
      </c>
      <c r="D95" s="345">
        <f>ROUND(D94/D$70,3)</f>
        <v>1.417</v>
      </c>
      <c r="E95" s="345">
        <f>ROUND(E94/E$70,3)</f>
        <v>1.5629999999999999</v>
      </c>
      <c r="F95" s="345">
        <f>ROUND(F94/F$70,3)</f>
        <v>1.0269999999999999</v>
      </c>
      <c r="G95" s="345">
        <v>-0.191</v>
      </c>
      <c r="H95" s="345">
        <v>0.44</v>
      </c>
      <c r="I95" s="349">
        <v>1.1439999999999999</v>
      </c>
      <c r="J95" s="349">
        <v>1.1439999999999999</v>
      </c>
      <c r="K95" s="345">
        <f>ROUND(K94/K$70,3)</f>
        <v>1.0269999999999999</v>
      </c>
      <c r="L95" s="330"/>
      <c r="M95" s="330"/>
      <c r="N95" s="330"/>
      <c r="O95" s="330"/>
    </row>
    <row r="96" spans="1:15" ht="1.4" customHeight="1" x14ac:dyDescent="0.35">
      <c r="B96" s="295"/>
      <c r="C96" s="295"/>
      <c r="D96" s="295"/>
      <c r="E96" s="295"/>
      <c r="F96" s="295"/>
      <c r="G96" s="295"/>
      <c r="H96" s="295"/>
      <c r="I96" s="310"/>
      <c r="J96" s="310"/>
      <c r="K96" s="295"/>
      <c r="L96" s="330"/>
      <c r="M96" s="330"/>
      <c r="N96" s="330"/>
      <c r="O96" s="330"/>
    </row>
    <row r="97" spans="1:15" x14ac:dyDescent="0.3">
      <c r="A97" s="305" t="s">
        <v>63</v>
      </c>
      <c r="B97" s="306"/>
      <c r="C97" s="306"/>
      <c r="D97" s="333"/>
      <c r="E97" s="306"/>
      <c r="F97" s="306"/>
      <c r="G97" s="306"/>
      <c r="H97" s="306"/>
      <c r="I97" s="306"/>
      <c r="J97" s="306"/>
      <c r="K97" s="306"/>
      <c r="L97" s="292"/>
      <c r="M97" s="292"/>
      <c r="N97" s="292"/>
      <c r="O97" s="292"/>
    </row>
    <row r="98" spans="1:15" ht="15.5" x14ac:dyDescent="0.35">
      <c r="A98" s="307" t="s">
        <v>66</v>
      </c>
      <c r="B98" s="312"/>
      <c r="C98" s="312"/>
      <c r="E98" s="312"/>
      <c r="F98" s="312"/>
      <c r="G98" s="312"/>
      <c r="H98" s="312"/>
      <c r="I98" s="312"/>
      <c r="J98" s="312"/>
      <c r="K98" s="312"/>
      <c r="L98" s="302"/>
      <c r="M98" s="302"/>
      <c r="N98" s="302"/>
      <c r="O98" s="302"/>
    </row>
    <row r="99" spans="1:15" ht="15.5" x14ac:dyDescent="0.35">
      <c r="A99" s="291" t="s">
        <v>25</v>
      </c>
      <c r="B99" s="351">
        <v>0.627</v>
      </c>
      <c r="C99" s="351">
        <v>0.64600000000000002</v>
      </c>
      <c r="D99" s="351">
        <v>0.65</v>
      </c>
      <c r="E99" s="351">
        <v>0.65300000000000002</v>
      </c>
      <c r="F99" s="351">
        <v>0.64500000000000002</v>
      </c>
      <c r="G99" s="351">
        <v>0.67</v>
      </c>
      <c r="H99" s="351">
        <v>0.67600000000000005</v>
      </c>
      <c r="I99" s="351">
        <v>0.68300000000000005</v>
      </c>
      <c r="J99" s="351">
        <v>0.68300000000000005</v>
      </c>
      <c r="K99" s="351">
        <v>0.64500000000000002</v>
      </c>
      <c r="L99" s="330"/>
      <c r="M99" s="330"/>
      <c r="N99" s="330"/>
      <c r="O99" s="330"/>
    </row>
    <row r="100" spans="1:15" ht="15.5" x14ac:dyDescent="0.35">
      <c r="A100" s="291" t="s">
        <v>26</v>
      </c>
      <c r="B100" s="351">
        <v>0.16</v>
      </c>
      <c r="C100" s="351">
        <v>0.15</v>
      </c>
      <c r="D100" s="351">
        <v>0.151</v>
      </c>
      <c r="E100" s="351">
        <v>0.14399999999999999</v>
      </c>
      <c r="F100" s="351">
        <v>0.151</v>
      </c>
      <c r="G100" s="351">
        <v>0.14199999999999999</v>
      </c>
      <c r="H100" s="351">
        <v>0.13500000000000001</v>
      </c>
      <c r="I100" s="351">
        <v>0.13100000000000001</v>
      </c>
      <c r="J100" s="351">
        <v>0.13100000000000001</v>
      </c>
      <c r="K100" s="351">
        <v>0.151</v>
      </c>
      <c r="L100" s="330"/>
      <c r="M100" s="330"/>
      <c r="N100" s="330"/>
      <c r="O100" s="330"/>
    </row>
    <row r="101" spans="1:15" ht="15.5" x14ac:dyDescent="0.35">
      <c r="A101" s="291" t="s">
        <v>27</v>
      </c>
      <c r="B101" s="351">
        <v>7.9000000000000001E-2</v>
      </c>
      <c r="C101" s="351">
        <v>7.8E-2</v>
      </c>
      <c r="D101" s="351">
        <v>7.3999999999999996E-2</v>
      </c>
      <c r="E101" s="351">
        <v>7.1999999999999995E-2</v>
      </c>
      <c r="F101" s="351">
        <v>7.5999999999999998E-2</v>
      </c>
      <c r="G101" s="351">
        <v>7.2999999999999995E-2</v>
      </c>
      <c r="H101" s="351">
        <v>6.6000000000000003E-2</v>
      </c>
      <c r="I101" s="351">
        <v>6.2E-2</v>
      </c>
      <c r="J101" s="351">
        <v>6.2E-2</v>
      </c>
      <c r="K101" s="351">
        <v>7.5999999999999998E-2</v>
      </c>
      <c r="L101" s="330"/>
      <c r="M101" s="330"/>
      <c r="N101" s="330"/>
      <c r="O101" s="330"/>
    </row>
    <row r="102" spans="1:15" ht="15.5" x14ac:dyDescent="0.35">
      <c r="A102" s="291" t="s">
        <v>28</v>
      </c>
      <c r="B102" s="351">
        <v>4.1000000000000002E-2</v>
      </c>
      <c r="C102" s="351">
        <v>3.4000000000000002E-2</v>
      </c>
      <c r="D102" s="351">
        <v>2.9000000000000001E-2</v>
      </c>
      <c r="E102" s="351">
        <v>3.4000000000000002E-2</v>
      </c>
      <c r="F102" s="351">
        <v>3.4000000000000002E-2</v>
      </c>
      <c r="G102" s="351">
        <v>2.7E-2</v>
      </c>
      <c r="H102" s="351">
        <v>3.7999999999999999E-2</v>
      </c>
      <c r="I102" s="351">
        <v>3.9E-2</v>
      </c>
      <c r="J102" s="351">
        <v>3.9E-2</v>
      </c>
      <c r="K102" s="351">
        <v>3.4000000000000002E-2</v>
      </c>
      <c r="L102" s="330"/>
      <c r="M102" s="330"/>
      <c r="N102" s="330"/>
      <c r="O102" s="330"/>
    </row>
    <row r="103" spans="1:15" ht="15.5" x14ac:dyDescent="0.35">
      <c r="A103" s="291" t="s">
        <v>29</v>
      </c>
      <c r="B103" s="351">
        <v>3.3000000000000002E-2</v>
      </c>
      <c r="C103" s="351">
        <v>0.03</v>
      </c>
      <c r="D103" s="351">
        <v>3.3000000000000002E-2</v>
      </c>
      <c r="E103" s="351">
        <v>3.1E-2</v>
      </c>
      <c r="F103" s="351">
        <v>3.2000000000000001E-2</v>
      </c>
      <c r="G103" s="351">
        <v>2.9000000000000001E-2</v>
      </c>
      <c r="H103" s="351">
        <v>2.5999999999999999E-2</v>
      </c>
      <c r="I103" s="351">
        <v>2.8000000000000001E-2</v>
      </c>
      <c r="J103" s="351">
        <v>2.8000000000000001E-2</v>
      </c>
      <c r="K103" s="351">
        <v>3.2000000000000001E-2</v>
      </c>
      <c r="L103" s="330"/>
      <c r="M103" s="330"/>
      <c r="N103" s="330"/>
      <c r="O103" s="330"/>
    </row>
    <row r="104" spans="1:15" ht="15.5" x14ac:dyDescent="0.35">
      <c r="A104" s="291" t="s">
        <v>30</v>
      </c>
      <c r="B104" s="351">
        <v>2.9000000000000001E-2</v>
      </c>
      <c r="C104" s="351">
        <v>0.03</v>
      </c>
      <c r="D104" s="351">
        <v>2.9000000000000001E-2</v>
      </c>
      <c r="E104" s="351">
        <v>2.8000000000000001E-2</v>
      </c>
      <c r="F104" s="351">
        <v>2.9000000000000001E-2</v>
      </c>
      <c r="G104" s="351">
        <v>2.4E-2</v>
      </c>
      <c r="H104" s="351">
        <v>2.1000000000000001E-2</v>
      </c>
      <c r="I104" s="351">
        <v>2.4E-2</v>
      </c>
      <c r="J104" s="351">
        <v>2.4E-2</v>
      </c>
      <c r="K104" s="351">
        <v>2.9000000000000001E-2</v>
      </c>
      <c r="L104" s="330"/>
      <c r="M104" s="330"/>
      <c r="N104" s="330"/>
      <c r="O104" s="330"/>
    </row>
    <row r="105" spans="1:15" ht="15.5" x14ac:dyDescent="0.35">
      <c r="A105" s="291" t="s">
        <v>31</v>
      </c>
      <c r="B105" s="351">
        <v>8.9999999999999993E-3</v>
      </c>
      <c r="C105" s="351">
        <v>1.0999999999999999E-2</v>
      </c>
      <c r="D105" s="351">
        <v>1.0999999999999999E-2</v>
      </c>
      <c r="E105" s="351">
        <v>1.0999999999999999E-2</v>
      </c>
      <c r="F105" s="351">
        <v>1.0999999999999999E-2</v>
      </c>
      <c r="G105" s="351">
        <v>1.0999999999999999E-2</v>
      </c>
      <c r="H105" s="351">
        <v>1.0999999999999999E-2</v>
      </c>
      <c r="I105" s="351">
        <v>8.0000000000000002E-3</v>
      </c>
      <c r="J105" s="351">
        <v>8.0000000000000002E-3</v>
      </c>
      <c r="K105" s="351">
        <v>1.0999999999999999E-2</v>
      </c>
      <c r="L105" s="330"/>
      <c r="M105" s="330"/>
      <c r="N105" s="330"/>
      <c r="O105" s="330"/>
    </row>
    <row r="106" spans="1:15" ht="15.5" x14ac:dyDescent="0.35">
      <c r="A106" s="311" t="s">
        <v>32</v>
      </c>
      <c r="B106" s="352">
        <v>2.1999999999999999E-2</v>
      </c>
      <c r="C106" s="352">
        <v>2.1000000000000001E-2</v>
      </c>
      <c r="D106" s="352">
        <v>2.3E-2</v>
      </c>
      <c r="E106" s="352">
        <v>2.7E-2</v>
      </c>
      <c r="F106" s="352">
        <v>2.1999999999999999E-2</v>
      </c>
      <c r="G106" s="352">
        <v>2.4E-2</v>
      </c>
      <c r="H106" s="352">
        <v>2.7E-2</v>
      </c>
      <c r="I106" s="352">
        <v>2.5000000000000001E-2</v>
      </c>
      <c r="J106" s="352">
        <v>2.5000000000000001E-2</v>
      </c>
      <c r="K106" s="352">
        <v>2.1999999999999999E-2</v>
      </c>
      <c r="L106" s="330"/>
      <c r="M106" s="330"/>
      <c r="N106" s="330"/>
      <c r="O106" s="330"/>
    </row>
    <row r="107" spans="1:15" ht="15.5" x14ac:dyDescent="0.35">
      <c r="A107" s="307" t="s">
        <v>115</v>
      </c>
      <c r="B107" s="324"/>
      <c r="C107" s="324"/>
      <c r="D107" s="331"/>
      <c r="E107" s="324"/>
      <c r="F107" s="324"/>
      <c r="G107" s="324"/>
      <c r="H107" s="324"/>
      <c r="I107" s="324"/>
      <c r="J107" s="324"/>
      <c r="K107" s="324"/>
      <c r="L107" s="316"/>
      <c r="M107" s="316"/>
      <c r="N107" s="316"/>
      <c r="O107" s="316"/>
    </row>
    <row r="108" spans="1:15" ht="15.5" x14ac:dyDescent="0.35">
      <c r="A108" s="291" t="s">
        <v>25</v>
      </c>
      <c r="B108" s="351">
        <v>0.52800000000000002</v>
      </c>
      <c r="C108" s="351">
        <v>0.58599999999999997</v>
      </c>
      <c r="D108" s="351">
        <v>0.60799999999999998</v>
      </c>
      <c r="E108" s="351">
        <v>0.61499999999999999</v>
      </c>
      <c r="F108" s="351">
        <v>0.58499999999999996</v>
      </c>
      <c r="G108" s="351">
        <v>0.55000000000000004</v>
      </c>
      <c r="H108" s="351">
        <v>0.60399999999999998</v>
      </c>
      <c r="I108" s="351">
        <v>0.61699999999999999</v>
      </c>
      <c r="J108" s="351">
        <v>0.61699999999999999</v>
      </c>
      <c r="K108" s="351">
        <v>0.58499999999999996</v>
      </c>
      <c r="L108" s="330"/>
      <c r="M108" s="330"/>
      <c r="N108" s="330"/>
      <c r="O108" s="330"/>
    </row>
    <row r="109" spans="1:15" ht="15.5" x14ac:dyDescent="0.35">
      <c r="A109" s="291" t="s">
        <v>28</v>
      </c>
      <c r="B109" s="351">
        <v>0.114</v>
      </c>
      <c r="C109" s="351">
        <v>9.4E-2</v>
      </c>
      <c r="D109" s="351">
        <v>9.0999999999999998E-2</v>
      </c>
      <c r="E109" s="351">
        <v>0.09</v>
      </c>
      <c r="F109" s="351">
        <v>9.6000000000000002E-2</v>
      </c>
      <c r="G109" s="351">
        <v>0.106</v>
      </c>
      <c r="H109" s="351">
        <v>9.2999999999999999E-2</v>
      </c>
      <c r="I109" s="351">
        <v>9.0999999999999998E-2</v>
      </c>
      <c r="J109" s="351">
        <v>9.0999999999999998E-2</v>
      </c>
      <c r="K109" s="351">
        <v>9.6000000000000002E-2</v>
      </c>
      <c r="L109" s="330"/>
      <c r="M109" s="330"/>
      <c r="N109" s="330"/>
      <c r="O109" s="330"/>
    </row>
    <row r="110" spans="1:15" ht="15.5" x14ac:dyDescent="0.35">
      <c r="A110" s="291" t="s">
        <v>33</v>
      </c>
      <c r="B110" s="351">
        <v>6.0999999999999999E-2</v>
      </c>
      <c r="C110" s="351">
        <v>5.6000000000000001E-2</v>
      </c>
      <c r="D110" s="351">
        <v>5.0999999999999997E-2</v>
      </c>
      <c r="E110" s="351">
        <v>4.7E-2</v>
      </c>
      <c r="F110" s="351">
        <v>5.3999999999999999E-2</v>
      </c>
      <c r="G110" s="351">
        <v>5.0999999999999997E-2</v>
      </c>
      <c r="H110" s="351">
        <v>4.9000000000000002E-2</v>
      </c>
      <c r="I110" s="351">
        <v>4.7E-2</v>
      </c>
      <c r="J110" s="351">
        <v>4.7E-2</v>
      </c>
      <c r="K110" s="351">
        <v>5.3999999999999999E-2</v>
      </c>
      <c r="L110" s="330"/>
      <c r="M110" s="330"/>
      <c r="N110" s="330"/>
      <c r="O110" s="330"/>
    </row>
    <row r="111" spans="1:15" ht="15.5" x14ac:dyDescent="0.35">
      <c r="A111" s="291" t="s">
        <v>34</v>
      </c>
      <c r="B111" s="351">
        <v>6.4000000000000001E-2</v>
      </c>
      <c r="C111" s="351">
        <v>5.3999999999999999E-2</v>
      </c>
      <c r="D111" s="351">
        <v>0.05</v>
      </c>
      <c r="E111" s="351">
        <v>4.3999999999999997E-2</v>
      </c>
      <c r="F111" s="351">
        <v>5.1999999999999998E-2</v>
      </c>
      <c r="G111" s="351">
        <v>4.9000000000000002E-2</v>
      </c>
      <c r="H111" s="351">
        <v>4.5999999999999999E-2</v>
      </c>
      <c r="I111" s="351">
        <v>4.1000000000000002E-2</v>
      </c>
      <c r="J111" s="351">
        <v>4.1000000000000002E-2</v>
      </c>
      <c r="K111" s="351">
        <v>5.1999999999999998E-2</v>
      </c>
      <c r="L111" s="330"/>
      <c r="M111" s="330"/>
      <c r="N111" s="330"/>
      <c r="O111" s="330"/>
    </row>
    <row r="112" spans="1:15" ht="15.5" x14ac:dyDescent="0.35">
      <c r="A112" s="291" t="s">
        <v>27</v>
      </c>
      <c r="B112" s="351">
        <v>5.1999999999999998E-2</v>
      </c>
      <c r="C112" s="351">
        <v>4.2000000000000003E-2</v>
      </c>
      <c r="D112" s="351">
        <v>3.6999999999999998E-2</v>
      </c>
      <c r="E112" s="351">
        <v>4.1000000000000002E-2</v>
      </c>
      <c r="F112" s="351">
        <v>4.2999999999999997E-2</v>
      </c>
      <c r="G112" s="351">
        <v>5.5E-2</v>
      </c>
      <c r="H112" s="351">
        <v>4.2000000000000003E-2</v>
      </c>
      <c r="I112" s="351">
        <v>3.6999999999999998E-2</v>
      </c>
      <c r="J112" s="351">
        <v>3.6999999999999998E-2</v>
      </c>
      <c r="K112" s="351">
        <v>4.2999999999999997E-2</v>
      </c>
      <c r="L112" s="330"/>
      <c r="M112" s="330"/>
      <c r="N112" s="330"/>
      <c r="O112" s="330"/>
    </row>
    <row r="113" spans="1:15" ht="15.5" x14ac:dyDescent="0.35">
      <c r="A113" s="291" t="s">
        <v>29</v>
      </c>
      <c r="B113" s="351">
        <v>4.2999999999999997E-2</v>
      </c>
      <c r="C113" s="351">
        <v>0.04</v>
      </c>
      <c r="D113" s="351">
        <v>3.9E-2</v>
      </c>
      <c r="E113" s="351">
        <v>3.7999999999999999E-2</v>
      </c>
      <c r="F113" s="351">
        <v>0.04</v>
      </c>
      <c r="G113" s="351">
        <v>4.1000000000000002E-2</v>
      </c>
      <c r="H113" s="351">
        <v>2.8000000000000001E-2</v>
      </c>
      <c r="I113" s="351">
        <v>3.1E-2</v>
      </c>
      <c r="J113" s="351">
        <v>3.1E-2</v>
      </c>
      <c r="K113" s="351">
        <v>0.04</v>
      </c>
      <c r="L113" s="330"/>
      <c r="M113" s="330"/>
      <c r="N113" s="330"/>
      <c r="O113" s="330"/>
    </row>
    <row r="114" spans="1:15" ht="15.5" x14ac:dyDescent="0.35">
      <c r="A114" s="291" t="s">
        <v>26</v>
      </c>
      <c r="B114" s="351">
        <v>2.7E-2</v>
      </c>
      <c r="C114" s="351">
        <v>2.5999999999999999E-2</v>
      </c>
      <c r="D114" s="351">
        <v>2.4E-2</v>
      </c>
      <c r="E114" s="351">
        <v>2.1999999999999999E-2</v>
      </c>
      <c r="F114" s="351">
        <v>2.5000000000000001E-2</v>
      </c>
      <c r="G114" s="351">
        <v>2.9000000000000001E-2</v>
      </c>
      <c r="H114" s="351">
        <v>3.1E-2</v>
      </c>
      <c r="I114" s="351">
        <v>3.1E-2</v>
      </c>
      <c r="J114" s="351">
        <v>3.1E-2</v>
      </c>
      <c r="K114" s="351">
        <v>2.5000000000000001E-2</v>
      </c>
      <c r="L114" s="330"/>
      <c r="M114" s="330"/>
      <c r="N114" s="330"/>
      <c r="O114" s="330"/>
    </row>
    <row r="115" spans="1:15" ht="15.5" x14ac:dyDescent="0.35">
      <c r="A115" s="291" t="s">
        <v>35</v>
      </c>
      <c r="B115" s="351">
        <v>2.1000000000000001E-2</v>
      </c>
      <c r="C115" s="351">
        <v>2.1999999999999999E-2</v>
      </c>
      <c r="D115" s="351">
        <v>1.7999999999999999E-2</v>
      </c>
      <c r="E115" s="351">
        <v>1.9E-2</v>
      </c>
      <c r="F115" s="351">
        <v>0.02</v>
      </c>
      <c r="G115" s="351">
        <v>2.1000000000000001E-2</v>
      </c>
      <c r="H115" s="351">
        <v>2.1000000000000001E-2</v>
      </c>
      <c r="I115" s="351">
        <v>2.1999999999999999E-2</v>
      </c>
      <c r="J115" s="351">
        <v>2.1999999999999999E-2</v>
      </c>
      <c r="K115" s="351">
        <v>0.02</v>
      </c>
      <c r="L115" s="330"/>
      <c r="M115" s="330"/>
      <c r="N115" s="330"/>
      <c r="O115" s="330"/>
    </row>
    <row r="116" spans="1:15" ht="15.5" x14ac:dyDescent="0.35">
      <c r="A116" s="291" t="s">
        <v>31</v>
      </c>
      <c r="B116" s="351">
        <v>2.1999999999999999E-2</v>
      </c>
      <c r="C116" s="351">
        <v>1.7999999999999999E-2</v>
      </c>
      <c r="D116" s="351">
        <v>1.7000000000000001E-2</v>
      </c>
      <c r="E116" s="351">
        <v>1.7000000000000001E-2</v>
      </c>
      <c r="F116" s="351">
        <v>1.9E-2</v>
      </c>
      <c r="G116" s="351">
        <v>2.1000000000000001E-2</v>
      </c>
      <c r="H116" s="351">
        <v>1.6E-2</v>
      </c>
      <c r="I116" s="351">
        <v>1.6E-2</v>
      </c>
      <c r="J116" s="351">
        <v>1.6E-2</v>
      </c>
      <c r="K116" s="351">
        <v>1.9E-2</v>
      </c>
      <c r="L116" s="330"/>
      <c r="M116" s="330"/>
      <c r="N116" s="330"/>
      <c r="O116" s="330"/>
    </row>
    <row r="117" spans="1:15" ht="15.5" x14ac:dyDescent="0.35">
      <c r="A117" s="291" t="s">
        <v>30</v>
      </c>
      <c r="B117" s="351">
        <v>1.2E-2</v>
      </c>
      <c r="C117" s="351">
        <v>0.01</v>
      </c>
      <c r="D117" s="351">
        <v>0.01</v>
      </c>
      <c r="E117" s="351">
        <v>0.01</v>
      </c>
      <c r="F117" s="351">
        <v>1.0999999999999999E-2</v>
      </c>
      <c r="G117" s="351">
        <v>1.4E-2</v>
      </c>
      <c r="H117" s="351">
        <v>0.01</v>
      </c>
      <c r="I117" s="351">
        <v>8.9999999999999993E-3</v>
      </c>
      <c r="J117" s="351">
        <v>8.9999999999999993E-3</v>
      </c>
      <c r="K117" s="351">
        <v>1.0999999999999999E-2</v>
      </c>
      <c r="L117" s="330"/>
      <c r="M117" s="330"/>
      <c r="N117" s="330"/>
      <c r="O117" s="330"/>
    </row>
    <row r="118" spans="1:15" ht="15.5" x14ac:dyDescent="0.35">
      <c r="A118" s="291" t="s">
        <v>36</v>
      </c>
      <c r="B118" s="351">
        <v>0</v>
      </c>
      <c r="C118" s="351">
        <v>0</v>
      </c>
      <c r="D118" s="351">
        <v>0</v>
      </c>
      <c r="E118" s="351">
        <v>0</v>
      </c>
      <c r="F118" s="351">
        <v>0</v>
      </c>
      <c r="G118" s="351">
        <v>0</v>
      </c>
      <c r="H118" s="351">
        <v>0</v>
      </c>
      <c r="I118" s="351">
        <v>0</v>
      </c>
      <c r="J118" s="351">
        <v>0</v>
      </c>
      <c r="K118" s="351">
        <v>0</v>
      </c>
      <c r="L118" s="330"/>
      <c r="M118" s="330"/>
      <c r="N118" s="330"/>
      <c r="O118" s="330"/>
    </row>
    <row r="119" spans="1:15" ht="15.5" x14ac:dyDescent="0.35">
      <c r="A119" s="291" t="s">
        <v>37</v>
      </c>
      <c r="B119" s="351">
        <v>0</v>
      </c>
      <c r="C119" s="351">
        <v>0</v>
      </c>
      <c r="D119" s="351">
        <v>0</v>
      </c>
      <c r="E119" s="351">
        <v>0</v>
      </c>
      <c r="F119" s="351">
        <v>0</v>
      </c>
      <c r="G119" s="351">
        <v>0</v>
      </c>
      <c r="H119" s="351">
        <v>0</v>
      </c>
      <c r="I119" s="351">
        <v>0</v>
      </c>
      <c r="J119" s="351">
        <v>0</v>
      </c>
      <c r="K119" s="351">
        <v>0</v>
      </c>
      <c r="L119" s="330"/>
      <c r="M119" s="330"/>
      <c r="N119" s="330"/>
      <c r="O119" s="330"/>
    </row>
    <row r="120" spans="1:15" ht="15.5" x14ac:dyDescent="0.35">
      <c r="A120" s="311" t="s">
        <v>32</v>
      </c>
      <c r="B120" s="352">
        <v>5.6000000000000001E-2</v>
      </c>
      <c r="C120" s="352">
        <v>5.1999999999999998E-2</v>
      </c>
      <c r="D120" s="352">
        <v>5.5E-2</v>
      </c>
      <c r="E120" s="352">
        <v>5.7000000000000002E-2</v>
      </c>
      <c r="F120" s="352">
        <v>5.5E-2</v>
      </c>
      <c r="G120" s="352">
        <v>6.3E-2</v>
      </c>
      <c r="H120" s="352">
        <v>0.06</v>
      </c>
      <c r="I120" s="352">
        <v>5.8000000000000003E-2</v>
      </c>
      <c r="J120" s="352">
        <v>5.8000000000000003E-2</v>
      </c>
      <c r="K120" s="352">
        <v>5.5E-2</v>
      </c>
      <c r="L120" s="330"/>
      <c r="M120" s="330"/>
      <c r="N120" s="330"/>
      <c r="O120" s="330"/>
    </row>
    <row r="121" spans="1:15" ht="1.4" customHeight="1" x14ac:dyDescent="0.3">
      <c r="A121" s="312"/>
      <c r="B121" s="312"/>
      <c r="C121" s="312"/>
      <c r="E121" s="312"/>
      <c r="F121" s="312"/>
      <c r="G121" s="312"/>
      <c r="J121" s="320"/>
      <c r="K121" s="320"/>
    </row>
    <row r="122" spans="1:15" x14ac:dyDescent="0.3">
      <c r="A122" s="305" t="s">
        <v>58</v>
      </c>
      <c r="B122" s="334"/>
      <c r="C122" s="334"/>
      <c r="D122" s="335"/>
      <c r="E122" s="334"/>
      <c r="F122" s="334"/>
      <c r="G122" s="334"/>
      <c r="H122" s="334"/>
      <c r="I122" s="334"/>
      <c r="J122" s="334"/>
      <c r="K122" s="334"/>
      <c r="L122" s="292"/>
      <c r="M122" s="292"/>
      <c r="N122" s="292"/>
      <c r="O122" s="292"/>
    </row>
    <row r="123" spans="1:15" ht="15.5" x14ac:dyDescent="0.35">
      <c r="A123" s="291" t="s">
        <v>68</v>
      </c>
      <c r="B123" s="353">
        <v>26705</v>
      </c>
      <c r="C123" s="353">
        <v>27431</v>
      </c>
      <c r="D123" s="353">
        <v>28447</v>
      </c>
      <c r="E123" s="353">
        <v>30156</v>
      </c>
      <c r="F123" s="353">
        <f>E123</f>
        <v>30156</v>
      </c>
      <c r="G123" s="353">
        <v>31412</v>
      </c>
      <c r="H123" s="353">
        <v>33111</v>
      </c>
      <c r="I123" s="353">
        <v>35451</v>
      </c>
      <c r="J123" s="353">
        <v>35451</v>
      </c>
      <c r="K123" s="353">
        <f>J123</f>
        <v>35451</v>
      </c>
      <c r="L123" s="332"/>
      <c r="M123" s="332"/>
      <c r="N123" s="332"/>
      <c r="O123" s="332"/>
    </row>
    <row r="124" spans="1:15" ht="15.5" x14ac:dyDescent="0.35">
      <c r="A124" s="291" t="s">
        <v>88</v>
      </c>
      <c r="B124" s="353">
        <v>23709</v>
      </c>
      <c r="C124" s="353">
        <v>24316</v>
      </c>
      <c r="D124" s="353">
        <v>25235</v>
      </c>
      <c r="E124" s="353">
        <v>26760</v>
      </c>
      <c r="F124" s="353">
        <f>E124</f>
        <v>26760</v>
      </c>
      <c r="G124" s="353">
        <v>27893</v>
      </c>
      <c r="H124" s="353">
        <v>29433</v>
      </c>
      <c r="I124" s="353">
        <v>31465</v>
      </c>
      <c r="J124" s="353">
        <v>31465</v>
      </c>
      <c r="K124" s="353">
        <f>J124</f>
        <v>31465</v>
      </c>
      <c r="L124" s="332"/>
      <c r="M124" s="332"/>
      <c r="N124" s="332"/>
      <c r="O124" s="332"/>
    </row>
    <row r="125" spans="1:15" ht="15.5" x14ac:dyDescent="0.35">
      <c r="A125" s="311" t="s">
        <v>76</v>
      </c>
      <c r="B125" s="345">
        <v>0.77600000000000002</v>
      </c>
      <c r="C125" s="345">
        <v>0.78</v>
      </c>
      <c r="D125" s="345">
        <v>0.76400000000000001</v>
      </c>
      <c r="E125" s="345">
        <v>0.80200000000000005</v>
      </c>
      <c r="F125" s="345">
        <v>0.78100000000000003</v>
      </c>
      <c r="G125" s="345">
        <v>0.79900000000000004</v>
      </c>
      <c r="H125" s="345">
        <v>0.78400000000000003</v>
      </c>
      <c r="I125" s="345">
        <v>0.76100000000000001</v>
      </c>
      <c r="J125" s="345">
        <v>0.76100000000000001</v>
      </c>
      <c r="K125" s="345">
        <v>0.78100000000000003</v>
      </c>
      <c r="L125" s="330"/>
      <c r="M125" s="330"/>
      <c r="N125" s="330"/>
      <c r="O125" s="330"/>
    </row>
    <row r="126" spans="1:15" ht="15.5" x14ac:dyDescent="0.35">
      <c r="A126" s="307" t="s">
        <v>116</v>
      </c>
      <c r="B126" s="317"/>
      <c r="C126" s="317"/>
      <c r="D126" s="317"/>
      <c r="E126" s="317"/>
      <c r="F126" s="317"/>
      <c r="G126" s="317"/>
      <c r="H126" s="317"/>
      <c r="I126" s="317"/>
      <c r="J126" s="317"/>
      <c r="K126" s="317"/>
      <c r="L126" s="330"/>
      <c r="M126" s="330"/>
      <c r="N126" s="330"/>
      <c r="O126" s="330"/>
    </row>
    <row r="127" spans="1:15" ht="15.5" x14ac:dyDescent="0.35">
      <c r="A127" s="291" t="s">
        <v>68</v>
      </c>
      <c r="B127" s="344">
        <v>0.19</v>
      </c>
      <c r="C127" s="344">
        <v>0.18099999999999999</v>
      </c>
      <c r="D127" s="344">
        <v>0.159</v>
      </c>
      <c r="E127" s="344">
        <v>0.16200000000000001</v>
      </c>
      <c r="F127" s="344">
        <f>E127</f>
        <v>0.16200000000000001</v>
      </c>
      <c r="G127" s="344">
        <v>0.17599999999999999</v>
      </c>
      <c r="H127" s="344">
        <v>0.20699999999999999</v>
      </c>
      <c r="I127" s="344">
        <v>0.246</v>
      </c>
      <c r="J127" s="344">
        <v>0.246</v>
      </c>
      <c r="K127" s="344">
        <f>J127</f>
        <v>0.246</v>
      </c>
      <c r="L127" s="330"/>
      <c r="M127" s="330"/>
      <c r="N127" s="330"/>
      <c r="O127" s="330"/>
    </row>
    <row r="128" spans="1:15" ht="15.5" x14ac:dyDescent="0.35">
      <c r="A128" s="311" t="s">
        <v>88</v>
      </c>
      <c r="B128" s="345">
        <v>0.20499999999999999</v>
      </c>
      <c r="C128" s="345">
        <v>0.191</v>
      </c>
      <c r="D128" s="345">
        <v>0.16600000000000001</v>
      </c>
      <c r="E128" s="345">
        <v>0.16400000000000001</v>
      </c>
      <c r="F128" s="345">
        <f>E128</f>
        <v>0.16400000000000001</v>
      </c>
      <c r="G128" s="345">
        <v>0.17599999999999999</v>
      </c>
      <c r="H128" s="345">
        <v>0.21</v>
      </c>
      <c r="I128" s="345">
        <v>0.247</v>
      </c>
      <c r="J128" s="345">
        <v>0.247</v>
      </c>
      <c r="K128" s="345">
        <f>J128</f>
        <v>0.247</v>
      </c>
      <c r="L128" s="330"/>
      <c r="M128" s="330"/>
      <c r="N128" s="330"/>
      <c r="O128" s="330"/>
    </row>
    <row r="129" spans="1:15" x14ac:dyDescent="0.3">
      <c r="A129" s="307" t="s">
        <v>96</v>
      </c>
      <c r="B129" s="324"/>
      <c r="C129" s="324"/>
      <c r="D129" s="331"/>
      <c r="E129" s="324"/>
      <c r="F129" s="324"/>
      <c r="G129" s="324"/>
      <c r="H129" s="324"/>
      <c r="I129" s="324"/>
      <c r="J129" s="324"/>
      <c r="K129" s="324"/>
    </row>
    <row r="130" spans="1:15" x14ac:dyDescent="0.3">
      <c r="A130" s="291" t="s">
        <v>97</v>
      </c>
      <c r="B130" s="353"/>
      <c r="C130" s="353"/>
      <c r="D130" s="353"/>
      <c r="E130" s="353"/>
      <c r="F130" s="353">
        <v>8250</v>
      </c>
      <c r="G130" s="353"/>
      <c r="H130" s="353"/>
      <c r="I130" s="353"/>
      <c r="J130" s="353"/>
      <c r="K130" s="353">
        <v>8250</v>
      </c>
    </row>
    <row r="131" spans="1:15" x14ac:dyDescent="0.3">
      <c r="A131" s="291" t="s">
        <v>98</v>
      </c>
      <c r="B131" s="353"/>
      <c r="C131" s="353"/>
      <c r="D131" s="353"/>
      <c r="E131" s="353"/>
      <c r="F131" s="353">
        <v>5850</v>
      </c>
      <c r="G131" s="353"/>
      <c r="H131" s="353"/>
      <c r="I131" s="353"/>
      <c r="J131" s="353"/>
      <c r="K131" s="353">
        <v>5850</v>
      </c>
    </row>
    <row r="132" spans="1:15" x14ac:dyDescent="0.3">
      <c r="A132" s="291" t="s">
        <v>99</v>
      </c>
      <c r="B132" s="353"/>
      <c r="C132" s="353"/>
      <c r="D132" s="353"/>
      <c r="E132" s="353"/>
      <c r="F132" s="353">
        <v>4450</v>
      </c>
      <c r="G132" s="353"/>
      <c r="H132" s="353"/>
      <c r="I132" s="353"/>
      <c r="J132" s="353"/>
      <c r="K132" s="353">
        <v>4450</v>
      </c>
    </row>
    <row r="133" spans="1:15" x14ac:dyDescent="0.3">
      <c r="A133" s="291" t="s">
        <v>100</v>
      </c>
      <c r="B133" s="353"/>
      <c r="C133" s="353"/>
      <c r="D133" s="353"/>
      <c r="E133" s="353"/>
      <c r="F133" s="353">
        <v>2950</v>
      </c>
      <c r="G133" s="353"/>
      <c r="H133" s="353"/>
      <c r="I133" s="353"/>
      <c r="J133" s="353"/>
      <c r="K133" s="353">
        <v>2950</v>
      </c>
    </row>
    <row r="134" spans="1:15" x14ac:dyDescent="0.3">
      <c r="A134" s="291" t="s">
        <v>101</v>
      </c>
      <c r="B134" s="353"/>
      <c r="C134" s="353"/>
      <c r="D134" s="353"/>
      <c r="E134" s="353"/>
      <c r="F134" s="353">
        <v>2300</v>
      </c>
      <c r="G134" s="353"/>
      <c r="H134" s="353"/>
      <c r="I134" s="353"/>
      <c r="J134" s="353"/>
      <c r="K134" s="353">
        <v>2300</v>
      </c>
    </row>
    <row r="135" spans="1:15" x14ac:dyDescent="0.3">
      <c r="A135" s="291" t="s">
        <v>16</v>
      </c>
      <c r="B135" s="353"/>
      <c r="C135" s="353"/>
      <c r="D135" s="353"/>
      <c r="E135" s="353"/>
      <c r="F135" s="353">
        <v>2150</v>
      </c>
      <c r="G135" s="353"/>
      <c r="H135" s="353"/>
      <c r="I135" s="353"/>
      <c r="J135" s="353"/>
      <c r="K135" s="353">
        <v>2150</v>
      </c>
    </row>
    <row r="136" spans="1:15" x14ac:dyDescent="0.3">
      <c r="A136" s="311" t="s">
        <v>102</v>
      </c>
      <c r="B136" s="354"/>
      <c r="C136" s="354"/>
      <c r="D136" s="354"/>
      <c r="E136" s="354"/>
      <c r="F136" s="354">
        <v>850</v>
      </c>
      <c r="G136" s="354"/>
      <c r="H136" s="354"/>
      <c r="I136" s="354"/>
      <c r="J136" s="354"/>
      <c r="K136" s="354">
        <v>850</v>
      </c>
    </row>
    <row r="137" spans="1:15" ht="1.4" customHeight="1" x14ac:dyDescent="0.3">
      <c r="A137" s="312"/>
      <c r="B137" s="312"/>
      <c r="C137" s="312"/>
      <c r="E137" s="312"/>
      <c r="F137" s="312"/>
      <c r="G137" s="312"/>
      <c r="H137" s="312"/>
      <c r="I137" s="312"/>
      <c r="J137" s="320"/>
      <c r="K137" s="320"/>
      <c r="L137" s="292"/>
      <c r="M137" s="292"/>
      <c r="N137" s="292"/>
      <c r="O137" s="292"/>
    </row>
    <row r="138" spans="1:15" x14ac:dyDescent="0.3">
      <c r="A138" s="305" t="s">
        <v>117</v>
      </c>
      <c r="B138" s="333"/>
      <c r="C138" s="333"/>
      <c r="D138" s="333"/>
      <c r="E138" s="333"/>
      <c r="F138" s="333"/>
      <c r="G138" s="333"/>
      <c r="H138" s="333"/>
      <c r="I138" s="333"/>
      <c r="J138" s="306"/>
      <c r="K138" s="306"/>
      <c r="L138" s="292"/>
      <c r="M138" s="292"/>
      <c r="N138" s="292"/>
      <c r="O138" s="292"/>
    </row>
    <row r="139" spans="1:15" x14ac:dyDescent="0.3">
      <c r="A139" s="307" t="s">
        <v>75</v>
      </c>
      <c r="B139" s="324"/>
      <c r="C139" s="324"/>
      <c r="D139" s="331"/>
      <c r="E139" s="324"/>
      <c r="F139" s="324"/>
      <c r="G139" s="324"/>
      <c r="H139" s="324"/>
      <c r="I139" s="324"/>
      <c r="J139" s="324"/>
      <c r="K139" s="324"/>
    </row>
    <row r="140" spans="1:15" ht="15.5" x14ac:dyDescent="0.35">
      <c r="A140" s="291" t="s">
        <v>47</v>
      </c>
      <c r="B140" s="344">
        <v>0.23599999999999999</v>
      </c>
      <c r="C140" s="344">
        <v>0.22900000000000001</v>
      </c>
      <c r="D140" s="344">
        <v>0.22600000000000001</v>
      </c>
      <c r="E140" s="344">
        <v>0.20399999999999999</v>
      </c>
      <c r="F140" s="344">
        <v>0.223</v>
      </c>
      <c r="G140" s="344">
        <v>0.20100000000000001</v>
      </c>
      <c r="H140" s="344">
        <v>0.19400000000000001</v>
      </c>
      <c r="I140" s="344">
        <v>0.2</v>
      </c>
      <c r="J140" s="344">
        <v>0.2</v>
      </c>
      <c r="K140" s="344">
        <v>0.223</v>
      </c>
      <c r="L140" s="330"/>
      <c r="M140" s="330"/>
      <c r="N140" s="330"/>
      <c r="O140" s="330"/>
    </row>
    <row r="141" spans="1:15" ht="15.5" x14ac:dyDescent="0.35">
      <c r="A141" s="291" t="s">
        <v>48</v>
      </c>
      <c r="B141" s="344">
        <v>0.33300000000000002</v>
      </c>
      <c r="C141" s="344">
        <v>0.32200000000000001</v>
      </c>
      <c r="D141" s="344">
        <v>0.31900000000000001</v>
      </c>
      <c r="E141" s="344">
        <v>0.29799999999999999</v>
      </c>
      <c r="F141" s="344">
        <v>0.316</v>
      </c>
      <c r="G141" s="344">
        <v>0.29599999999999999</v>
      </c>
      <c r="H141" s="344">
        <v>0.28599999999999998</v>
      </c>
      <c r="I141" s="344">
        <v>0.28999999999999998</v>
      </c>
      <c r="J141" s="344">
        <v>0.28999999999999998</v>
      </c>
      <c r="K141" s="344">
        <v>0.316</v>
      </c>
      <c r="L141" s="330"/>
      <c r="M141" s="330"/>
      <c r="N141" s="330"/>
      <c r="O141" s="330"/>
    </row>
    <row r="142" spans="1:15" ht="15.5" x14ac:dyDescent="0.35">
      <c r="A142" s="291" t="s">
        <v>49</v>
      </c>
      <c r="B142" s="344">
        <v>0.44400000000000001</v>
      </c>
      <c r="C142" s="344">
        <v>0.434</v>
      </c>
      <c r="D142" s="344">
        <v>0.437</v>
      </c>
      <c r="E142" s="344">
        <v>0.42099999999999999</v>
      </c>
      <c r="F142" s="344">
        <v>0.42499999999999999</v>
      </c>
      <c r="G142" s="344">
        <v>0.41699999999999998</v>
      </c>
      <c r="H142" s="344">
        <v>0.40300000000000002</v>
      </c>
      <c r="I142" s="344">
        <v>0.40799999999999997</v>
      </c>
      <c r="J142" s="344">
        <v>0.40799999999999997</v>
      </c>
      <c r="K142" s="344">
        <v>0.42499999999999999</v>
      </c>
      <c r="L142" s="330"/>
      <c r="M142" s="330"/>
      <c r="N142" s="330"/>
      <c r="O142" s="330"/>
    </row>
    <row r="143" spans="1:15" ht="15.5" x14ac:dyDescent="0.35">
      <c r="A143" s="311" t="s">
        <v>50</v>
      </c>
      <c r="B143" s="345">
        <v>0.55600000000000005</v>
      </c>
      <c r="C143" s="345">
        <v>0.56599999999999995</v>
      </c>
      <c r="D143" s="345">
        <v>0.56299999999999994</v>
      </c>
      <c r="E143" s="345">
        <v>0.57899999999999996</v>
      </c>
      <c r="F143" s="345">
        <v>0.57499999999999996</v>
      </c>
      <c r="G143" s="345">
        <v>0.58299999999999996</v>
      </c>
      <c r="H143" s="345">
        <v>0.59699999999999998</v>
      </c>
      <c r="I143" s="345">
        <v>0.59199999999999997</v>
      </c>
      <c r="J143" s="345">
        <v>0.59199999999999997</v>
      </c>
      <c r="K143" s="345">
        <v>0.57499999999999996</v>
      </c>
      <c r="L143" s="316"/>
      <c r="M143" s="316"/>
      <c r="N143" s="316"/>
      <c r="O143" s="316"/>
    </row>
    <row r="144" spans="1:15" x14ac:dyDescent="0.3">
      <c r="A144" s="307" t="s">
        <v>104</v>
      </c>
      <c r="B144" s="331"/>
      <c r="C144" s="331"/>
      <c r="D144" s="331"/>
      <c r="E144" s="331"/>
      <c r="F144" s="331"/>
      <c r="G144" s="331"/>
      <c r="H144" s="331"/>
      <c r="I144" s="331"/>
      <c r="J144" s="324"/>
      <c r="K144" s="324"/>
      <c r="L144" s="292"/>
      <c r="M144" s="292"/>
      <c r="N144" s="292"/>
      <c r="O144" s="292"/>
    </row>
    <row r="145" spans="1:15" x14ac:dyDescent="0.3">
      <c r="A145" s="291" t="s">
        <v>105</v>
      </c>
      <c r="F145" s="291">
        <v>14</v>
      </c>
      <c r="K145" s="291">
        <v>14</v>
      </c>
    </row>
    <row r="146" spans="1:15" x14ac:dyDescent="0.3">
      <c r="A146" s="291" t="s">
        <v>106</v>
      </c>
      <c r="F146" s="291">
        <v>22</v>
      </c>
      <c r="K146" s="291">
        <v>22</v>
      </c>
    </row>
    <row r="147" spans="1:15" x14ac:dyDescent="0.3">
      <c r="A147" s="291" t="s">
        <v>107</v>
      </c>
      <c r="F147" s="291">
        <v>45</v>
      </c>
      <c r="K147" s="291">
        <v>45</v>
      </c>
    </row>
    <row r="148" spans="1:15" x14ac:dyDescent="0.3">
      <c r="A148" s="291" t="s">
        <v>108</v>
      </c>
      <c r="F148" s="291">
        <v>175</v>
      </c>
      <c r="K148" s="291">
        <v>175</v>
      </c>
    </row>
    <row r="149" spans="1:15" x14ac:dyDescent="0.3">
      <c r="A149" s="311" t="s">
        <v>109</v>
      </c>
      <c r="B149" s="311"/>
      <c r="C149" s="311"/>
      <c r="D149" s="311"/>
      <c r="E149" s="311"/>
      <c r="F149" s="311">
        <v>119</v>
      </c>
      <c r="G149" s="311"/>
      <c r="H149" s="311"/>
      <c r="I149" s="311"/>
      <c r="J149" s="311"/>
      <c r="K149" s="311">
        <v>119</v>
      </c>
    </row>
    <row r="150" spans="1:15" ht="15.5" x14ac:dyDescent="0.35">
      <c r="A150" s="307" t="s">
        <v>70</v>
      </c>
      <c r="B150" s="312"/>
      <c r="C150" s="312"/>
      <c r="E150" s="312"/>
      <c r="F150" s="312"/>
      <c r="G150" s="312"/>
      <c r="H150" s="312"/>
      <c r="I150" s="312"/>
      <c r="J150" s="312"/>
      <c r="K150" s="312"/>
      <c r="L150" s="302"/>
      <c r="M150" s="302"/>
      <c r="N150" s="302"/>
      <c r="O150" s="302"/>
    </row>
    <row r="151" spans="1:15" ht="15.5" x14ac:dyDescent="0.35">
      <c r="A151" s="291" t="s">
        <v>64</v>
      </c>
      <c r="B151" s="342">
        <v>383.9</v>
      </c>
      <c r="C151" s="342">
        <v>400.1</v>
      </c>
      <c r="D151" s="342">
        <v>421.8</v>
      </c>
      <c r="E151" s="342">
        <v>447.1</v>
      </c>
      <c r="F151" s="342">
        <v>1652.9</v>
      </c>
      <c r="G151" s="342">
        <v>464.2</v>
      </c>
      <c r="H151" s="342">
        <v>480</v>
      </c>
      <c r="I151" s="342">
        <v>507.7</v>
      </c>
      <c r="J151" s="342">
        <v>507.7</v>
      </c>
      <c r="K151" s="342">
        <v>1652.9</v>
      </c>
      <c r="L151" s="316"/>
      <c r="M151" s="316"/>
      <c r="N151" s="316"/>
      <c r="O151" s="316"/>
    </row>
    <row r="152" spans="1:15" ht="15.5" x14ac:dyDescent="0.35">
      <c r="A152" s="291" t="s">
        <v>65</v>
      </c>
      <c r="B152" s="342">
        <v>38.6</v>
      </c>
      <c r="C152" s="342">
        <v>44.2</v>
      </c>
      <c r="D152" s="342">
        <v>45</v>
      </c>
      <c r="E152" s="342">
        <v>56.5</v>
      </c>
      <c r="F152" s="342">
        <v>184.3</v>
      </c>
      <c r="G152" s="342">
        <v>55.3</v>
      </c>
      <c r="H152" s="342">
        <v>69.8</v>
      </c>
      <c r="I152" s="342">
        <v>78.7</v>
      </c>
      <c r="J152" s="342">
        <v>78.7</v>
      </c>
      <c r="K152" s="342">
        <v>184.3</v>
      </c>
      <c r="L152" s="316"/>
      <c r="M152" s="316"/>
      <c r="N152" s="316"/>
      <c r="O152" s="316"/>
    </row>
    <row r="153" spans="1:15" ht="15.5" x14ac:dyDescent="0.35">
      <c r="A153" s="291" t="s">
        <v>23</v>
      </c>
      <c r="B153" s="342">
        <v>1.3</v>
      </c>
      <c r="C153" s="342">
        <v>1</v>
      </c>
      <c r="D153" s="342">
        <v>1</v>
      </c>
      <c r="E153" s="342">
        <v>0.9</v>
      </c>
      <c r="F153" s="342">
        <v>4.0999999999999996</v>
      </c>
      <c r="G153" s="342">
        <v>1.2</v>
      </c>
      <c r="H153" s="342">
        <v>1</v>
      </c>
      <c r="I153" s="342">
        <v>1</v>
      </c>
      <c r="J153" s="342">
        <v>1</v>
      </c>
      <c r="K153" s="342">
        <v>4.0999999999999996</v>
      </c>
      <c r="L153" s="316"/>
      <c r="M153" s="316"/>
      <c r="N153" s="316"/>
      <c r="O153" s="316"/>
    </row>
    <row r="154" spans="1:15" ht="15.5" x14ac:dyDescent="0.35">
      <c r="A154" s="311" t="s">
        <v>24</v>
      </c>
      <c r="B154" s="343">
        <v>0.3</v>
      </c>
      <c r="C154" s="343">
        <v>0.3</v>
      </c>
      <c r="D154" s="343">
        <v>0.4</v>
      </c>
      <c r="E154" s="343">
        <v>0.4</v>
      </c>
      <c r="F154" s="343">
        <v>1.6</v>
      </c>
      <c r="G154" s="343">
        <v>0.6</v>
      </c>
      <c r="H154" s="343">
        <v>0.8</v>
      </c>
      <c r="I154" s="343">
        <v>0.7</v>
      </c>
      <c r="J154" s="343">
        <v>0.7</v>
      </c>
      <c r="K154" s="343">
        <v>1.6</v>
      </c>
      <c r="L154" s="316"/>
      <c r="M154" s="316"/>
      <c r="N154" s="316"/>
      <c r="O154" s="316"/>
    </row>
    <row r="155" spans="1:15" x14ac:dyDescent="0.3">
      <c r="A155" s="307" t="s">
        <v>118</v>
      </c>
    </row>
    <row r="156" spans="1:15" ht="14.5" x14ac:dyDescent="0.35">
      <c r="A156" s="291" t="s">
        <v>64</v>
      </c>
      <c r="B156" s="344">
        <v>0.90500000000000003</v>
      </c>
      <c r="C156" s="344">
        <v>0.89800000000000002</v>
      </c>
      <c r="D156" s="344">
        <v>0.90100000000000002</v>
      </c>
      <c r="E156" s="344">
        <v>0.88500000000000001</v>
      </c>
      <c r="F156" s="344">
        <v>0.89700000000000002</v>
      </c>
      <c r="G156" s="344">
        <v>0.89100000000000001</v>
      </c>
      <c r="H156" s="344">
        <v>0.86899999999999999</v>
      </c>
      <c r="I156" s="344">
        <v>0.86299999999999999</v>
      </c>
      <c r="J156" s="344">
        <v>0.86299999999999999</v>
      </c>
      <c r="K156" s="344">
        <v>0.89700000000000002</v>
      </c>
      <c r="L156" s="309"/>
      <c r="M156" s="309"/>
      <c r="N156" s="309"/>
      <c r="O156" s="309"/>
    </row>
    <row r="157" spans="1:15" ht="14.5" x14ac:dyDescent="0.35">
      <c r="A157" s="291" t="s">
        <v>65</v>
      </c>
      <c r="B157" s="344">
        <v>9.0999999999999998E-2</v>
      </c>
      <c r="C157" s="344">
        <v>9.9000000000000005E-2</v>
      </c>
      <c r="D157" s="344">
        <v>9.6000000000000002E-2</v>
      </c>
      <c r="E157" s="344">
        <v>0.112</v>
      </c>
      <c r="F157" s="344">
        <v>0.1</v>
      </c>
      <c r="G157" s="344">
        <v>0.106</v>
      </c>
      <c r="H157" s="344">
        <v>0.127</v>
      </c>
      <c r="I157" s="344">
        <v>0.13400000000000001</v>
      </c>
      <c r="J157" s="344">
        <v>0.13400000000000001</v>
      </c>
      <c r="K157" s="344">
        <v>0.1</v>
      </c>
      <c r="L157" s="309"/>
      <c r="M157" s="309"/>
      <c r="N157" s="309"/>
      <c r="O157" s="309"/>
    </row>
    <row r="158" spans="1:15" ht="14.5" x14ac:dyDescent="0.35">
      <c r="A158" s="291" t="s">
        <v>23</v>
      </c>
      <c r="B158" s="344">
        <v>3.0000000000000001E-3</v>
      </c>
      <c r="C158" s="344">
        <v>2E-3</v>
      </c>
      <c r="D158" s="344">
        <v>2E-3</v>
      </c>
      <c r="E158" s="344">
        <v>2E-3</v>
      </c>
      <c r="F158" s="344">
        <v>2E-3</v>
      </c>
      <c r="G158" s="344">
        <v>2E-3</v>
      </c>
      <c r="H158" s="344">
        <v>2E-3</v>
      </c>
      <c r="I158" s="344">
        <v>2E-3</v>
      </c>
      <c r="J158" s="344">
        <v>2E-3</v>
      </c>
      <c r="K158" s="344">
        <v>2E-3</v>
      </c>
      <c r="L158" s="309"/>
      <c r="M158" s="309"/>
      <c r="N158" s="309"/>
      <c r="O158" s="309"/>
    </row>
    <row r="159" spans="1:15" ht="14.5" x14ac:dyDescent="0.35">
      <c r="A159" s="311" t="s">
        <v>24</v>
      </c>
      <c r="B159" s="345">
        <v>1E-3</v>
      </c>
      <c r="C159" s="345">
        <v>1E-3</v>
      </c>
      <c r="D159" s="345">
        <v>1E-3</v>
      </c>
      <c r="E159" s="345">
        <v>1E-3</v>
      </c>
      <c r="F159" s="345">
        <v>1E-3</v>
      </c>
      <c r="G159" s="345">
        <v>1E-3</v>
      </c>
      <c r="H159" s="345">
        <v>2E-3</v>
      </c>
      <c r="I159" s="345">
        <v>1E-3</v>
      </c>
      <c r="J159" s="345">
        <v>1E-3</v>
      </c>
      <c r="K159" s="345">
        <v>1E-3</v>
      </c>
      <c r="L159" s="309"/>
      <c r="M159" s="309"/>
      <c r="N159" s="309"/>
      <c r="O159" s="309"/>
    </row>
  </sheetData>
  <printOptions horizontalCentered="1" verticalCentered="1"/>
  <pageMargins left="0.25" right="0.25" top="0.35" bottom="0.41" header="0.3" footer="0.3"/>
  <pageSetup scale="58" fitToHeight="4" orientation="landscape" r:id="rId1"/>
  <headerFooter>
    <oddFooter>&amp;C&amp;"-,Regular"Page &amp;P of &amp;N</oddFooter>
  </headerFooter>
  <rowBreaks count="3" manualBreakCount="3">
    <brk id="149" max="12" man="1"/>
    <brk id="51" max="12" man="1"/>
    <brk id="79" max="12" man="1"/>
  </rowBreaks>
  <ignoredErrors>
    <ignoredError sqref="B7 F7 G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59"/>
  <sheetViews>
    <sheetView showGridLines="0" zoomScale="85" zoomScaleNormal="85" zoomScaleSheetLayoutView="80" zoomScalePageLayoutView="80" workbookViewId="0">
      <pane ySplit="8" topLeftCell="A9" activePane="bottomLeft" state="frozen"/>
      <selection pane="bottomLeft" activeCell="C21" sqref="C21"/>
    </sheetView>
  </sheetViews>
  <sheetFormatPr defaultColWidth="21.296875" defaultRowHeight="13" x14ac:dyDescent="0.3"/>
  <cols>
    <col min="1" max="1" width="56.19921875" style="291" bestFit="1" customWidth="1"/>
    <col min="2" max="11" width="8.796875" style="291" bestFit="1" customWidth="1"/>
    <col min="12" max="16384" width="21.296875" style="291"/>
  </cols>
  <sheetData>
    <row r="1" spans="1:15" ht="14.9" customHeight="1" x14ac:dyDescent="0.3">
      <c r="B1" s="292"/>
      <c r="C1" s="292"/>
      <c r="D1" s="292"/>
      <c r="E1" s="292"/>
      <c r="F1" s="292"/>
      <c r="G1" s="292"/>
      <c r="H1" s="292"/>
      <c r="I1" s="292"/>
      <c r="J1" s="292"/>
      <c r="K1" s="292"/>
      <c r="L1" s="292"/>
      <c r="M1" s="292"/>
      <c r="N1" s="292"/>
      <c r="O1" s="292"/>
    </row>
    <row r="2" spans="1:15" ht="14.9" customHeight="1" x14ac:dyDescent="0.3">
      <c r="B2" s="292"/>
      <c r="C2" s="292"/>
      <c r="D2" s="292"/>
      <c r="E2" s="292"/>
      <c r="F2" s="292"/>
      <c r="G2" s="292"/>
      <c r="H2" s="292"/>
      <c r="I2" s="292"/>
      <c r="J2" s="292"/>
      <c r="K2" s="292"/>
      <c r="L2" s="292"/>
      <c r="M2" s="292"/>
      <c r="N2" s="292"/>
      <c r="O2" s="292"/>
    </row>
    <row r="3" spans="1:15" ht="14.9" customHeight="1" x14ac:dyDescent="0.3">
      <c r="B3" s="292"/>
      <c r="C3" s="292"/>
      <c r="D3" s="292"/>
      <c r="E3" s="292"/>
      <c r="F3" s="292"/>
      <c r="G3" s="292"/>
      <c r="H3" s="292"/>
      <c r="I3" s="292"/>
      <c r="J3" s="292"/>
      <c r="K3" s="292"/>
      <c r="L3" s="292"/>
      <c r="M3" s="292"/>
      <c r="N3" s="292"/>
      <c r="O3" s="292"/>
    </row>
    <row r="4" spans="1:15" ht="14.9" customHeight="1" x14ac:dyDescent="0.3">
      <c r="A4" s="293" t="s">
        <v>0</v>
      </c>
      <c r="B4" s="294"/>
      <c r="C4" s="294"/>
      <c r="D4" s="294"/>
      <c r="E4" s="294"/>
      <c r="G4" s="295"/>
      <c r="J4" s="292"/>
      <c r="K4" s="292"/>
      <c r="L4" s="292"/>
      <c r="M4" s="292"/>
      <c r="N4" s="292"/>
      <c r="O4" s="292"/>
    </row>
    <row r="5" spans="1:15" ht="14.9" customHeight="1" x14ac:dyDescent="0.3">
      <c r="A5" s="296" t="s">
        <v>93</v>
      </c>
      <c r="B5" s="297"/>
      <c r="C5" s="297"/>
      <c r="D5" s="297"/>
      <c r="E5" s="297"/>
      <c r="F5" s="297"/>
      <c r="G5" s="297"/>
      <c r="H5" s="292"/>
      <c r="I5" s="292"/>
      <c r="J5" s="292"/>
      <c r="K5" s="292"/>
      <c r="L5" s="292"/>
      <c r="M5" s="292"/>
      <c r="N5" s="292"/>
      <c r="O5" s="292"/>
    </row>
    <row r="6" spans="1:15" ht="14.9" customHeight="1" x14ac:dyDescent="0.3">
      <c r="A6" s="298" t="s">
        <v>61</v>
      </c>
      <c r="B6" s="299"/>
      <c r="C6" s="299"/>
      <c r="D6" s="299"/>
      <c r="E6" s="299"/>
      <c r="F6" s="299"/>
      <c r="G6" s="299"/>
      <c r="H6" s="292"/>
      <c r="I6" s="292"/>
      <c r="J6" s="292"/>
      <c r="K6" s="292"/>
      <c r="L6" s="292"/>
      <c r="M6" s="292"/>
      <c r="N6" s="292"/>
      <c r="O6" s="292"/>
    </row>
    <row r="7" spans="1:15" ht="14.9" customHeight="1" x14ac:dyDescent="0.35">
      <c r="A7" s="300" t="s">
        <v>1</v>
      </c>
      <c r="B7" s="301" t="s">
        <v>2</v>
      </c>
      <c r="C7" s="301">
        <v>2018</v>
      </c>
      <c r="D7" s="301">
        <v>2018</v>
      </c>
      <c r="E7" s="301">
        <v>2018</v>
      </c>
      <c r="F7" s="301" t="s">
        <v>2</v>
      </c>
      <c r="G7" s="301" t="s">
        <v>3</v>
      </c>
      <c r="H7" s="301">
        <v>2019</v>
      </c>
      <c r="I7" s="301">
        <v>2019</v>
      </c>
      <c r="J7" s="301">
        <v>2019</v>
      </c>
      <c r="K7" s="301">
        <v>2019</v>
      </c>
      <c r="L7" s="302" t="s">
        <v>1</v>
      </c>
      <c r="M7" s="302" t="s">
        <v>1</v>
      </c>
      <c r="N7" s="302" t="s">
        <v>1</v>
      </c>
      <c r="O7" s="302" t="s">
        <v>1</v>
      </c>
    </row>
    <row r="8" spans="1:15" ht="14.9" customHeight="1" x14ac:dyDescent="0.35">
      <c r="A8" s="303"/>
      <c r="B8" s="304" t="s">
        <v>4</v>
      </c>
      <c r="C8" s="304" t="s">
        <v>5</v>
      </c>
      <c r="D8" s="304" t="s">
        <v>6</v>
      </c>
      <c r="E8" s="304" t="s">
        <v>7</v>
      </c>
      <c r="F8" s="304" t="s">
        <v>8</v>
      </c>
      <c r="G8" s="304" t="s">
        <v>4</v>
      </c>
      <c r="H8" s="304" t="s">
        <v>5</v>
      </c>
      <c r="I8" s="304" t="s">
        <v>6</v>
      </c>
      <c r="J8" s="304" t="s">
        <v>7</v>
      </c>
      <c r="K8" s="304" t="s">
        <v>8</v>
      </c>
      <c r="L8" s="302"/>
      <c r="M8" s="302"/>
      <c r="N8" s="302"/>
      <c r="O8" s="302"/>
    </row>
    <row r="9" spans="1:15" x14ac:dyDescent="0.3">
      <c r="A9" s="305" t="s">
        <v>62</v>
      </c>
      <c r="B9" s="306"/>
      <c r="C9" s="306"/>
      <c r="D9" s="306"/>
      <c r="E9" s="306"/>
      <c r="F9" s="306"/>
      <c r="G9" s="306"/>
      <c r="H9" s="306"/>
      <c r="I9" s="306"/>
      <c r="J9" s="306"/>
      <c r="K9" s="306"/>
      <c r="L9" s="292"/>
      <c r="M9" s="292"/>
      <c r="N9" s="292"/>
      <c r="O9" s="292"/>
    </row>
    <row r="10" spans="1:15" ht="15.5" x14ac:dyDescent="0.35">
      <c r="A10" s="307" t="s">
        <v>9</v>
      </c>
      <c r="B10" s="336">
        <v>424.1</v>
      </c>
      <c r="C10" s="337">
        <v>445.6</v>
      </c>
      <c r="D10" s="337">
        <v>468.2</v>
      </c>
      <c r="E10" s="337">
        <v>504.9</v>
      </c>
      <c r="F10" s="337">
        <v>1842.9</v>
      </c>
      <c r="G10" s="336">
        <v>521.29999999999995</v>
      </c>
      <c r="H10" s="337">
        <v>551.6</v>
      </c>
      <c r="I10" s="337">
        <v>588.1</v>
      </c>
      <c r="J10" s="337">
        <v>588.1</v>
      </c>
      <c r="K10" s="337">
        <v>1842.9</v>
      </c>
      <c r="L10" s="308"/>
      <c r="M10" s="308"/>
      <c r="N10" s="308"/>
      <c r="O10" s="308"/>
    </row>
    <row r="11" spans="1:15" ht="14.5" x14ac:dyDescent="0.35">
      <c r="A11" s="355" t="s">
        <v>85</v>
      </c>
      <c r="B11" s="356">
        <v>0.30599999999999999</v>
      </c>
      <c r="C11" s="356">
        <v>0.27700000000000002</v>
      </c>
      <c r="D11" s="356">
        <v>0.24</v>
      </c>
      <c r="E11" s="356">
        <v>0.26500000000000001</v>
      </c>
      <c r="F11" s="356">
        <v>0.27100000000000002</v>
      </c>
      <c r="G11" s="356">
        <v>0.22900000000000001</v>
      </c>
      <c r="H11" s="356">
        <v>0.23799999999999999</v>
      </c>
      <c r="I11" s="356">
        <v>0.25600000000000001</v>
      </c>
      <c r="J11" s="356">
        <v>0.25600000000000001</v>
      </c>
      <c r="K11" s="356">
        <v>0.27100000000000002</v>
      </c>
      <c r="L11" s="309"/>
      <c r="M11" s="309"/>
      <c r="N11" s="309"/>
      <c r="O11" s="309"/>
    </row>
    <row r="12" spans="1:15" ht="14.5" x14ac:dyDescent="0.35">
      <c r="A12" s="291" t="s">
        <v>78</v>
      </c>
      <c r="B12" s="338">
        <v>6.2E-2</v>
      </c>
      <c r="C12" s="338">
        <v>5.0999999999999997E-2</v>
      </c>
      <c r="D12" s="338">
        <v>5.0999999999999997E-2</v>
      </c>
      <c r="E12" s="338">
        <v>7.8E-2</v>
      </c>
      <c r="F12" s="339" t="s">
        <v>10</v>
      </c>
      <c r="G12" s="339">
        <v>3.2000000000000001E-2</v>
      </c>
      <c r="H12" s="339">
        <v>5.8000000000000003E-2</v>
      </c>
      <c r="I12" s="339">
        <v>6.6000000000000003E-2</v>
      </c>
      <c r="J12" s="339">
        <v>6.6000000000000003E-2</v>
      </c>
      <c r="K12" s="339" t="s">
        <v>10</v>
      </c>
      <c r="L12" s="309"/>
      <c r="M12" s="309"/>
      <c r="N12" s="309"/>
      <c r="O12" s="309"/>
    </row>
    <row r="13" spans="1:15" ht="14.5" x14ac:dyDescent="0.35">
      <c r="A13" s="355" t="s">
        <v>77</v>
      </c>
      <c r="B13" s="356">
        <v>0.26</v>
      </c>
      <c r="C13" s="356">
        <v>0.27100000000000002</v>
      </c>
      <c r="D13" s="356">
        <v>0.254</v>
      </c>
      <c r="E13" s="356">
        <v>0.28899999999999998</v>
      </c>
      <c r="F13" s="357">
        <v>0.26900000000000002</v>
      </c>
      <c r="G13" s="357">
        <v>0.26300000000000001</v>
      </c>
      <c r="H13" s="357">
        <v>0.251</v>
      </c>
      <c r="I13" s="357">
        <v>0.27200000000000002</v>
      </c>
      <c r="J13" s="357">
        <v>0.27200000000000002</v>
      </c>
      <c r="K13" s="357">
        <v>0.26900000000000002</v>
      </c>
      <c r="L13" s="309"/>
      <c r="M13" s="309"/>
      <c r="N13" s="309"/>
      <c r="O13" s="309"/>
    </row>
    <row r="14" spans="1:15" ht="14.5" x14ac:dyDescent="0.35">
      <c r="A14" s="311" t="s">
        <v>79</v>
      </c>
      <c r="B14" s="340">
        <v>4.5999999999999999E-2</v>
      </c>
      <c r="C14" s="340">
        <v>7.2999999999999995E-2</v>
      </c>
      <c r="D14" s="340">
        <v>5.5E-2</v>
      </c>
      <c r="E14" s="340">
        <v>8.7999999999999995E-2</v>
      </c>
      <c r="F14" s="341" t="s">
        <v>10</v>
      </c>
      <c r="G14" s="341">
        <v>2.8000000000000001E-2</v>
      </c>
      <c r="H14" s="341">
        <v>6.0999999999999999E-2</v>
      </c>
      <c r="I14" s="341">
        <v>7.2999999999999995E-2</v>
      </c>
      <c r="J14" s="341">
        <v>7.2999999999999995E-2</v>
      </c>
      <c r="K14" s="341" t="s">
        <v>10</v>
      </c>
      <c r="L14" s="309"/>
      <c r="M14" s="309"/>
      <c r="N14" s="309"/>
      <c r="O14" s="309"/>
    </row>
    <row r="15" spans="1:15" x14ac:dyDescent="0.3">
      <c r="A15" s="307" t="s">
        <v>11</v>
      </c>
      <c r="B15" s="312"/>
      <c r="C15" s="312"/>
      <c r="D15" s="312"/>
      <c r="E15" s="312"/>
      <c r="F15" s="312"/>
      <c r="G15" s="313"/>
      <c r="H15" s="313"/>
      <c r="I15" s="313"/>
      <c r="J15" s="313"/>
      <c r="K15" s="312"/>
      <c r="L15" s="314"/>
      <c r="M15" s="314"/>
      <c r="N15" s="314"/>
      <c r="O15" s="314"/>
    </row>
    <row r="16" spans="1:15" ht="15.5" x14ac:dyDescent="0.35">
      <c r="A16" s="355" t="s">
        <v>12</v>
      </c>
      <c r="B16" s="358">
        <v>239.4</v>
      </c>
      <c r="C16" s="358">
        <v>264.5</v>
      </c>
      <c r="D16" s="358">
        <v>284.10000000000002</v>
      </c>
      <c r="E16" s="358">
        <v>311.2</v>
      </c>
      <c r="F16" s="358">
        <v>1099.2</v>
      </c>
      <c r="G16" s="358">
        <f>316.7</f>
        <v>316.7</v>
      </c>
      <c r="H16" s="358">
        <v>334.8</v>
      </c>
      <c r="I16" s="358">
        <v>358.4</v>
      </c>
      <c r="J16" s="358">
        <v>358.4</v>
      </c>
      <c r="K16" s="358">
        <v>1099.2</v>
      </c>
      <c r="L16" s="316"/>
      <c r="M16" s="316"/>
      <c r="N16" s="316"/>
      <c r="O16" s="316"/>
    </row>
    <row r="17" spans="1:15" ht="15.5" x14ac:dyDescent="0.35">
      <c r="A17" s="291" t="s">
        <v>14</v>
      </c>
      <c r="B17" s="342">
        <v>153.1</v>
      </c>
      <c r="C17" s="342">
        <v>149.80000000000001</v>
      </c>
      <c r="D17" s="342">
        <v>152.19999999999999</v>
      </c>
      <c r="E17" s="342">
        <v>157.30000000000001</v>
      </c>
      <c r="F17" s="342">
        <v>612.5</v>
      </c>
      <c r="G17" s="342">
        <v>173.5</v>
      </c>
      <c r="H17" s="342">
        <v>177.3</v>
      </c>
      <c r="I17" s="342">
        <v>189.3</v>
      </c>
      <c r="J17" s="342">
        <v>189.3</v>
      </c>
      <c r="K17" s="342">
        <v>612.5</v>
      </c>
      <c r="L17" s="316"/>
      <c r="M17" s="316"/>
      <c r="N17" s="316"/>
      <c r="O17" s="316"/>
    </row>
    <row r="18" spans="1:15" ht="15.5" x14ac:dyDescent="0.35">
      <c r="A18" s="355" t="s">
        <v>15</v>
      </c>
      <c r="B18" s="358">
        <v>21.8</v>
      </c>
      <c r="C18" s="358">
        <v>19.399999999999999</v>
      </c>
      <c r="D18" s="358">
        <v>18.5</v>
      </c>
      <c r="E18" s="358">
        <v>22</v>
      </c>
      <c r="F18" s="358">
        <v>81.7</v>
      </c>
      <c r="G18" s="358">
        <v>18.2</v>
      </c>
      <c r="H18" s="358">
        <v>25.1</v>
      </c>
      <c r="I18" s="358">
        <v>26.5</v>
      </c>
      <c r="J18" s="358">
        <v>26.5</v>
      </c>
      <c r="K18" s="358">
        <v>81.7</v>
      </c>
      <c r="L18" s="316"/>
      <c r="M18" s="316"/>
      <c r="N18" s="316"/>
      <c r="O18" s="316"/>
    </row>
    <row r="19" spans="1:15" ht="15.5" x14ac:dyDescent="0.35">
      <c r="A19" s="311" t="s">
        <v>16</v>
      </c>
      <c r="B19" s="343">
        <v>9.8000000000000007</v>
      </c>
      <c r="C19" s="343">
        <v>12</v>
      </c>
      <c r="D19" s="343">
        <v>13.3</v>
      </c>
      <c r="E19" s="343">
        <v>14.4</v>
      </c>
      <c r="F19" s="343">
        <v>49.5</v>
      </c>
      <c r="G19" s="343">
        <v>13</v>
      </c>
      <c r="H19" s="343">
        <v>14.4</v>
      </c>
      <c r="I19" s="343">
        <v>13.9</v>
      </c>
      <c r="J19" s="343">
        <v>13.9</v>
      </c>
      <c r="K19" s="343">
        <v>49.5</v>
      </c>
      <c r="L19" s="316"/>
      <c r="M19" s="316"/>
      <c r="N19" s="316"/>
      <c r="O19" s="316"/>
    </row>
    <row r="20" spans="1:15" x14ac:dyDescent="0.3">
      <c r="A20" s="307" t="s">
        <v>110</v>
      </c>
    </row>
    <row r="21" spans="1:15" ht="14.5" x14ac:dyDescent="0.35">
      <c r="A21" s="355" t="s">
        <v>12</v>
      </c>
      <c r="B21" s="359">
        <v>0.56499999999999995</v>
      </c>
      <c r="C21" s="359">
        <v>0.59299999999999997</v>
      </c>
      <c r="D21" s="359">
        <v>0.60699999999999998</v>
      </c>
      <c r="E21" s="359">
        <v>0.61599999999999999</v>
      </c>
      <c r="F21" s="359">
        <v>0.59599999999999997</v>
      </c>
      <c r="G21" s="359">
        <v>0.60699999999999998</v>
      </c>
      <c r="H21" s="359">
        <v>0.60699999999999998</v>
      </c>
      <c r="I21" s="359">
        <v>0.60899999999999999</v>
      </c>
      <c r="J21" s="359">
        <v>0.60899999999999999</v>
      </c>
      <c r="K21" s="359">
        <v>0.59599999999999997</v>
      </c>
      <c r="L21" s="309"/>
      <c r="M21" s="309"/>
      <c r="N21" s="309"/>
      <c r="O21" s="309"/>
    </row>
    <row r="22" spans="1:15" ht="14.5" x14ac:dyDescent="0.35">
      <c r="A22" s="291" t="s">
        <v>14</v>
      </c>
      <c r="B22" s="344">
        <v>0.36099999999999999</v>
      </c>
      <c r="C22" s="344">
        <v>0.33600000000000002</v>
      </c>
      <c r="D22" s="344">
        <v>0.32500000000000001</v>
      </c>
      <c r="E22" s="344">
        <v>0.312</v>
      </c>
      <c r="F22" s="344">
        <v>0.33200000000000002</v>
      </c>
      <c r="G22" s="344">
        <v>0.33300000000000002</v>
      </c>
      <c r="H22" s="344">
        <v>0.32200000000000001</v>
      </c>
      <c r="I22" s="344">
        <v>0.32200000000000001</v>
      </c>
      <c r="J22" s="344">
        <v>0.32200000000000001</v>
      </c>
      <c r="K22" s="344">
        <v>0.33200000000000002</v>
      </c>
      <c r="L22" s="309"/>
      <c r="M22" s="309"/>
      <c r="N22" s="309"/>
      <c r="O22" s="309"/>
    </row>
    <row r="23" spans="1:15" ht="14.5" x14ac:dyDescent="0.35">
      <c r="A23" s="355" t="s">
        <v>15</v>
      </c>
      <c r="B23" s="359">
        <v>5.0999999999999997E-2</v>
      </c>
      <c r="C23" s="359">
        <v>4.3999999999999997E-2</v>
      </c>
      <c r="D23" s="359">
        <v>0.04</v>
      </c>
      <c r="E23" s="359">
        <v>4.3999999999999997E-2</v>
      </c>
      <c r="F23" s="359">
        <v>4.3999999999999997E-2</v>
      </c>
      <c r="G23" s="359">
        <v>3.5000000000000003E-2</v>
      </c>
      <c r="H23" s="359">
        <v>4.4999999999999998E-2</v>
      </c>
      <c r="I23" s="359">
        <v>4.4999999999999998E-2</v>
      </c>
      <c r="J23" s="359">
        <v>4.4999999999999998E-2</v>
      </c>
      <c r="K23" s="359">
        <v>4.3999999999999997E-2</v>
      </c>
      <c r="L23" s="309"/>
      <c r="M23" s="309"/>
      <c r="N23" s="309"/>
      <c r="O23" s="309"/>
    </row>
    <row r="24" spans="1:15" ht="14.5" x14ac:dyDescent="0.35">
      <c r="A24" s="311" t="s">
        <v>16</v>
      </c>
      <c r="B24" s="345">
        <v>2.3E-2</v>
      </c>
      <c r="C24" s="345">
        <v>2.7E-2</v>
      </c>
      <c r="D24" s="345">
        <v>2.8000000000000001E-2</v>
      </c>
      <c r="E24" s="345">
        <v>2.8000000000000001E-2</v>
      </c>
      <c r="F24" s="345">
        <v>2.8000000000000001E-2</v>
      </c>
      <c r="G24" s="345">
        <v>2.5000000000000001E-2</v>
      </c>
      <c r="H24" s="345">
        <v>2.5999999999999999E-2</v>
      </c>
      <c r="I24" s="345">
        <v>2.4E-2</v>
      </c>
      <c r="J24" s="345">
        <v>2.4E-2</v>
      </c>
      <c r="K24" s="345">
        <v>2.8000000000000001E-2</v>
      </c>
      <c r="L24" s="309"/>
      <c r="M24" s="309"/>
      <c r="N24" s="309"/>
      <c r="O24" s="309"/>
    </row>
    <row r="25" spans="1:15" x14ac:dyDescent="0.3">
      <c r="A25" s="307" t="s">
        <v>110</v>
      </c>
    </row>
    <row r="26" spans="1:15" ht="14.5" x14ac:dyDescent="0.35">
      <c r="A26" s="355" t="s">
        <v>12</v>
      </c>
      <c r="B26" s="359">
        <v>0.26500000000000001</v>
      </c>
      <c r="C26" s="359">
        <v>0.28399999999999997</v>
      </c>
      <c r="D26" s="359">
        <v>0.30299999999999999</v>
      </c>
      <c r="E26" s="359">
        <v>0.36899999999999999</v>
      </c>
      <c r="F26" s="359">
        <v>0.307</v>
      </c>
      <c r="G26" s="359">
        <v>0.32200000000000001</v>
      </c>
      <c r="H26" s="359">
        <v>0.26600000000000001</v>
      </c>
      <c r="I26" s="359">
        <v>0.26200000000000001</v>
      </c>
      <c r="J26" s="359">
        <v>0.26200000000000001</v>
      </c>
      <c r="K26" s="359">
        <v>0.307</v>
      </c>
      <c r="L26" s="309"/>
      <c r="M26" s="309"/>
      <c r="N26" s="309"/>
      <c r="O26" s="309"/>
    </row>
    <row r="27" spans="1:15" ht="14.5" x14ac:dyDescent="0.35">
      <c r="A27" s="291" t="s">
        <v>14</v>
      </c>
      <c r="B27" s="344">
        <v>0.33900000000000002</v>
      </c>
      <c r="C27" s="344">
        <v>0.23599999999999999</v>
      </c>
      <c r="D27" s="344">
        <v>0.124</v>
      </c>
      <c r="E27" s="344">
        <v>0.121</v>
      </c>
      <c r="F27" s="344">
        <v>0.19800000000000001</v>
      </c>
      <c r="G27" s="344">
        <v>0.13300000000000001</v>
      </c>
      <c r="H27" s="344">
        <v>0.184</v>
      </c>
      <c r="I27" s="344">
        <v>0.24399999999999999</v>
      </c>
      <c r="J27" s="344">
        <v>0.24399999999999999</v>
      </c>
      <c r="K27" s="344">
        <v>0.19800000000000001</v>
      </c>
      <c r="L27" s="309"/>
      <c r="M27" s="309"/>
      <c r="N27" s="309"/>
      <c r="O27" s="309"/>
    </row>
    <row r="28" spans="1:15" ht="14.5" x14ac:dyDescent="0.35">
      <c r="A28" s="355" t="s">
        <v>15</v>
      </c>
      <c r="B28" s="359">
        <v>0.498</v>
      </c>
      <c r="C28" s="359">
        <v>0.314</v>
      </c>
      <c r="D28" s="359">
        <v>0.159</v>
      </c>
      <c r="E28" s="359">
        <v>-4.8000000000000001E-2</v>
      </c>
      <c r="F28" s="359">
        <v>0.19500000000000001</v>
      </c>
      <c r="G28" s="359">
        <v>-0.16600000000000001</v>
      </c>
      <c r="H28" s="359">
        <v>0.29299999999999998</v>
      </c>
      <c r="I28" s="359">
        <v>0.43</v>
      </c>
      <c r="J28" s="359">
        <v>0.43</v>
      </c>
      <c r="K28" s="359">
        <v>0.19500000000000001</v>
      </c>
      <c r="L28" s="309"/>
      <c r="M28" s="309"/>
      <c r="N28" s="309"/>
      <c r="O28" s="309"/>
    </row>
    <row r="29" spans="1:15" ht="14.5" x14ac:dyDescent="0.35">
      <c r="A29" s="311" t="s">
        <v>16</v>
      </c>
      <c r="B29" s="345">
        <v>0.51900000000000002</v>
      </c>
      <c r="C29" s="345">
        <v>0.70199999999999996</v>
      </c>
      <c r="D29" s="345">
        <v>0.67600000000000005</v>
      </c>
      <c r="E29" s="345">
        <v>0.68100000000000005</v>
      </c>
      <c r="F29" s="345">
        <v>0.65</v>
      </c>
      <c r="G29" s="345">
        <v>0.32100000000000001</v>
      </c>
      <c r="H29" s="345">
        <v>0.19900000000000001</v>
      </c>
      <c r="I29" s="345">
        <v>4.1000000000000002E-2</v>
      </c>
      <c r="J29" s="345">
        <v>4.1000000000000002E-2</v>
      </c>
      <c r="K29" s="345">
        <v>0.65</v>
      </c>
      <c r="L29" s="309"/>
      <c r="M29" s="309"/>
      <c r="N29" s="309"/>
      <c r="O29" s="309"/>
    </row>
    <row r="30" spans="1:15" ht="15.5" x14ac:dyDescent="0.35">
      <c r="A30" s="307" t="s">
        <v>69</v>
      </c>
      <c r="B30" s="312"/>
      <c r="C30" s="312"/>
      <c r="E30" s="312"/>
      <c r="F30" s="312"/>
      <c r="G30" s="312"/>
      <c r="H30" s="312"/>
      <c r="I30" s="312"/>
      <c r="J30" s="312"/>
      <c r="K30" s="312"/>
      <c r="L30" s="302"/>
      <c r="M30" s="302"/>
      <c r="N30" s="302"/>
      <c r="O30" s="302"/>
    </row>
    <row r="31" spans="1:15" ht="15.65" customHeight="1" x14ac:dyDescent="0.35">
      <c r="A31" s="355" t="s">
        <v>17</v>
      </c>
      <c r="B31" s="358">
        <v>103.8</v>
      </c>
      <c r="C31" s="358">
        <v>103</v>
      </c>
      <c r="D31" s="358">
        <v>104.8</v>
      </c>
      <c r="E31" s="358">
        <v>112.4</v>
      </c>
      <c r="F31" s="358">
        <v>424</v>
      </c>
      <c r="G31" s="358">
        <v>113.3</v>
      </c>
      <c r="H31" s="358">
        <v>120.5</v>
      </c>
      <c r="I31" s="358">
        <v>130.30000000000001</v>
      </c>
      <c r="J31" s="358">
        <v>130.30000000000001</v>
      </c>
      <c r="K31" s="358">
        <v>424</v>
      </c>
      <c r="L31" s="316"/>
      <c r="M31" s="316"/>
      <c r="N31" s="316"/>
      <c r="O31" s="316"/>
    </row>
    <row r="32" spans="1:15" ht="15.5" x14ac:dyDescent="0.35">
      <c r="A32" s="291" t="s">
        <v>18</v>
      </c>
      <c r="B32" s="342">
        <v>91.8</v>
      </c>
      <c r="C32" s="342">
        <v>101</v>
      </c>
      <c r="D32" s="342">
        <v>101.1</v>
      </c>
      <c r="E32" s="342">
        <v>99.7</v>
      </c>
      <c r="F32" s="342">
        <v>393.6</v>
      </c>
      <c r="G32" s="342">
        <v>104.3</v>
      </c>
      <c r="H32" s="342">
        <v>107.1</v>
      </c>
      <c r="I32" s="342">
        <v>112.4</v>
      </c>
      <c r="J32" s="342">
        <v>112.4</v>
      </c>
      <c r="K32" s="342">
        <v>393.6</v>
      </c>
      <c r="L32" s="316"/>
      <c r="M32" s="316"/>
      <c r="N32" s="316"/>
      <c r="O32" s="316"/>
    </row>
    <row r="33" spans="1:15" ht="15.5" x14ac:dyDescent="0.35">
      <c r="A33" s="355" t="s">
        <v>19</v>
      </c>
      <c r="B33" s="358">
        <v>81.599999999999994</v>
      </c>
      <c r="C33" s="358">
        <v>85</v>
      </c>
      <c r="D33" s="358">
        <v>88.2</v>
      </c>
      <c r="E33" s="358">
        <v>96</v>
      </c>
      <c r="F33" s="358">
        <v>350.8</v>
      </c>
      <c r="G33" s="358">
        <v>99.9</v>
      </c>
      <c r="H33" s="358">
        <v>105.5</v>
      </c>
      <c r="I33" s="358">
        <v>108.4</v>
      </c>
      <c r="J33" s="358">
        <v>108.4</v>
      </c>
      <c r="K33" s="358">
        <v>350.8</v>
      </c>
      <c r="L33" s="316"/>
      <c r="M33" s="316"/>
      <c r="N33" s="316"/>
      <c r="O33" s="316"/>
    </row>
    <row r="34" spans="1:15" ht="15.5" x14ac:dyDescent="0.35">
      <c r="A34" s="291" t="s">
        <v>20</v>
      </c>
      <c r="B34" s="342">
        <v>76.2</v>
      </c>
      <c r="C34" s="342">
        <v>77.599999999999994</v>
      </c>
      <c r="D34" s="342">
        <v>81.8</v>
      </c>
      <c r="E34" s="342">
        <v>88.4</v>
      </c>
      <c r="F34" s="342">
        <v>324</v>
      </c>
      <c r="G34" s="342">
        <v>95</v>
      </c>
      <c r="H34" s="342">
        <v>98.1</v>
      </c>
      <c r="I34" s="342">
        <v>105.8</v>
      </c>
      <c r="J34" s="342">
        <v>105.8</v>
      </c>
      <c r="K34" s="342">
        <v>324</v>
      </c>
      <c r="L34" s="316"/>
      <c r="M34" s="316"/>
      <c r="N34" s="316"/>
      <c r="O34" s="316"/>
    </row>
    <row r="35" spans="1:15" ht="15.5" x14ac:dyDescent="0.35">
      <c r="A35" s="355" t="s">
        <v>21</v>
      </c>
      <c r="B35" s="358">
        <v>32.299999999999997</v>
      </c>
      <c r="C35" s="358">
        <v>38.5</v>
      </c>
      <c r="D35" s="358">
        <v>44.6</v>
      </c>
      <c r="E35" s="358">
        <v>56.3</v>
      </c>
      <c r="F35" s="358">
        <v>171.7</v>
      </c>
      <c r="G35" s="358">
        <v>54.8</v>
      </c>
      <c r="H35" s="358">
        <v>59.2</v>
      </c>
      <c r="I35" s="358">
        <v>66.8</v>
      </c>
      <c r="J35" s="358">
        <v>66.8</v>
      </c>
      <c r="K35" s="358">
        <v>171.7</v>
      </c>
      <c r="L35" s="316"/>
      <c r="M35" s="316"/>
      <c r="N35" s="316"/>
      <c r="O35" s="316"/>
    </row>
    <row r="36" spans="1:15" ht="15.5" x14ac:dyDescent="0.35">
      <c r="A36" s="311" t="s">
        <v>22</v>
      </c>
      <c r="B36" s="343">
        <v>38.4</v>
      </c>
      <c r="C36" s="343">
        <v>40.5</v>
      </c>
      <c r="D36" s="343">
        <v>47.7</v>
      </c>
      <c r="E36" s="343">
        <v>52.1</v>
      </c>
      <c r="F36" s="343">
        <v>178.8</v>
      </c>
      <c r="G36" s="343">
        <v>54</v>
      </c>
      <c r="H36" s="343">
        <v>61.2</v>
      </c>
      <c r="I36" s="343">
        <v>64.400000000000006</v>
      </c>
      <c r="J36" s="343">
        <v>64.400000000000006</v>
      </c>
      <c r="K36" s="343">
        <v>178.8</v>
      </c>
      <c r="L36" s="316"/>
      <c r="M36" s="316"/>
      <c r="N36" s="316"/>
      <c r="O36" s="316"/>
    </row>
    <row r="37" spans="1:15" s="319" customFormat="1" ht="14.5" x14ac:dyDescent="0.35">
      <c r="A37" s="307" t="s">
        <v>111</v>
      </c>
      <c r="B37" s="317"/>
      <c r="C37" s="317"/>
      <c r="D37" s="317"/>
      <c r="E37" s="317"/>
      <c r="F37" s="317"/>
      <c r="G37" s="317"/>
      <c r="H37" s="317"/>
      <c r="I37" s="317"/>
      <c r="J37" s="317"/>
      <c r="K37" s="317"/>
      <c r="L37" s="318"/>
      <c r="M37" s="318"/>
      <c r="N37" s="318"/>
      <c r="O37" s="318"/>
    </row>
    <row r="38" spans="1:15" ht="15.5" x14ac:dyDescent="0.35">
      <c r="A38" s="355" t="s">
        <v>17</v>
      </c>
      <c r="B38" s="359">
        <v>0.245</v>
      </c>
      <c r="C38" s="359">
        <v>0.23100000000000001</v>
      </c>
      <c r="D38" s="359">
        <v>0.224</v>
      </c>
      <c r="E38" s="359">
        <v>0.223</v>
      </c>
      <c r="F38" s="359">
        <v>0.23</v>
      </c>
      <c r="G38" s="359">
        <v>0.217</v>
      </c>
      <c r="H38" s="359">
        <v>0.219</v>
      </c>
      <c r="I38" s="359">
        <v>0.221</v>
      </c>
      <c r="J38" s="359">
        <v>0.221</v>
      </c>
      <c r="K38" s="359">
        <v>0.23</v>
      </c>
      <c r="L38" s="316"/>
      <c r="M38" s="316"/>
      <c r="N38" s="316"/>
      <c r="O38" s="316"/>
    </row>
    <row r="39" spans="1:15" ht="14.5" x14ac:dyDescent="0.35">
      <c r="A39" s="291" t="s">
        <v>18</v>
      </c>
      <c r="B39" s="344">
        <v>0.216</v>
      </c>
      <c r="C39" s="344">
        <v>0.22700000000000001</v>
      </c>
      <c r="D39" s="344">
        <v>0.216</v>
      </c>
      <c r="E39" s="344">
        <v>0.19700000000000001</v>
      </c>
      <c r="F39" s="344">
        <v>0.214</v>
      </c>
      <c r="G39" s="344">
        <v>0.2</v>
      </c>
      <c r="H39" s="344">
        <v>0.19400000000000001</v>
      </c>
      <c r="I39" s="344">
        <v>0.191</v>
      </c>
      <c r="J39" s="344">
        <v>0.191</v>
      </c>
      <c r="K39" s="344">
        <v>0.214</v>
      </c>
      <c r="L39" s="309"/>
      <c r="M39" s="309"/>
      <c r="N39" s="309"/>
      <c r="O39" s="309"/>
    </row>
    <row r="40" spans="1:15" ht="14.5" x14ac:dyDescent="0.35">
      <c r="A40" s="355" t="s">
        <v>19</v>
      </c>
      <c r="B40" s="359">
        <v>0.192</v>
      </c>
      <c r="C40" s="359">
        <v>0.191</v>
      </c>
      <c r="D40" s="359">
        <v>0.188</v>
      </c>
      <c r="E40" s="359">
        <v>0.19</v>
      </c>
      <c r="F40" s="359">
        <v>0.19</v>
      </c>
      <c r="G40" s="359">
        <v>0.192</v>
      </c>
      <c r="H40" s="359">
        <v>0.191</v>
      </c>
      <c r="I40" s="359">
        <v>0.184</v>
      </c>
      <c r="J40" s="359">
        <v>0.184</v>
      </c>
      <c r="K40" s="359">
        <v>0.19</v>
      </c>
      <c r="L40" s="309"/>
      <c r="M40" s="309"/>
      <c r="N40" s="309"/>
      <c r="O40" s="309"/>
    </row>
    <row r="41" spans="1:15" ht="14.5" x14ac:dyDescent="0.35">
      <c r="A41" s="291" t="s">
        <v>20</v>
      </c>
      <c r="B41" s="344">
        <v>0.18</v>
      </c>
      <c r="C41" s="344">
        <v>0.17399999999999999</v>
      </c>
      <c r="D41" s="344">
        <v>0.17499999999999999</v>
      </c>
      <c r="E41" s="344">
        <v>0.17499999999999999</v>
      </c>
      <c r="F41" s="344">
        <v>0.17599999999999999</v>
      </c>
      <c r="G41" s="344">
        <v>0.182</v>
      </c>
      <c r="H41" s="344">
        <v>0.17799999999999999</v>
      </c>
      <c r="I41" s="344">
        <v>0.18</v>
      </c>
      <c r="J41" s="344">
        <v>0.18</v>
      </c>
      <c r="K41" s="344">
        <v>0.17599999999999999</v>
      </c>
      <c r="L41" s="309"/>
      <c r="M41" s="309"/>
      <c r="N41" s="309"/>
      <c r="O41" s="309"/>
    </row>
    <row r="42" spans="1:15" ht="14.5" x14ac:dyDescent="0.35">
      <c r="A42" s="355" t="s">
        <v>21</v>
      </c>
      <c r="B42" s="359">
        <v>7.5999999999999998E-2</v>
      </c>
      <c r="C42" s="359">
        <v>8.5999999999999993E-2</v>
      </c>
      <c r="D42" s="359">
        <v>9.5000000000000001E-2</v>
      </c>
      <c r="E42" s="359">
        <v>0.112</v>
      </c>
      <c r="F42" s="359">
        <v>9.2999999999999999E-2</v>
      </c>
      <c r="G42" s="359">
        <v>0.105</v>
      </c>
      <c r="H42" s="359">
        <v>0.107</v>
      </c>
      <c r="I42" s="359">
        <v>0.114</v>
      </c>
      <c r="J42" s="359">
        <v>0.114</v>
      </c>
      <c r="K42" s="359">
        <v>9.2999999999999999E-2</v>
      </c>
      <c r="L42" s="309"/>
      <c r="M42" s="309"/>
      <c r="N42" s="309"/>
      <c r="O42" s="309"/>
    </row>
    <row r="43" spans="1:15" ht="14.5" x14ac:dyDescent="0.35">
      <c r="A43" s="311" t="s">
        <v>22</v>
      </c>
      <c r="B43" s="345">
        <v>9.0999999999999998E-2</v>
      </c>
      <c r="C43" s="345">
        <v>9.0999999999999998E-2</v>
      </c>
      <c r="D43" s="345">
        <v>0.10199999999999999</v>
      </c>
      <c r="E43" s="345">
        <v>0.10299999999999999</v>
      </c>
      <c r="F43" s="345">
        <v>9.7000000000000003E-2</v>
      </c>
      <c r="G43" s="345">
        <v>0.104</v>
      </c>
      <c r="H43" s="345">
        <v>0.111</v>
      </c>
      <c r="I43" s="345">
        <v>0.11</v>
      </c>
      <c r="J43" s="345">
        <v>0.11</v>
      </c>
      <c r="K43" s="345">
        <v>9.7000000000000003E-2</v>
      </c>
      <c r="L43" s="309"/>
      <c r="M43" s="309"/>
      <c r="N43" s="309"/>
      <c r="O43" s="309"/>
    </row>
    <row r="44" spans="1:15" x14ac:dyDescent="0.3">
      <c r="A44" s="307" t="s">
        <v>112</v>
      </c>
    </row>
    <row r="45" spans="1:15" ht="15.5" x14ac:dyDescent="0.35">
      <c r="A45" s="355" t="s">
        <v>17</v>
      </c>
      <c r="B45" s="359">
        <v>0.38400000000000001</v>
      </c>
      <c r="C45" s="359">
        <v>0.30299999999999999</v>
      </c>
      <c r="D45" s="359">
        <v>0.18099999999999999</v>
      </c>
      <c r="E45" s="359">
        <v>0.16900000000000001</v>
      </c>
      <c r="F45" s="359">
        <v>0.251</v>
      </c>
      <c r="G45" s="359">
        <v>9.0999999999999998E-2</v>
      </c>
      <c r="H45" s="359">
        <v>0.16900000000000001</v>
      </c>
      <c r="I45" s="359">
        <v>0.24399999999999999</v>
      </c>
      <c r="J45" s="359">
        <v>0.24399999999999999</v>
      </c>
      <c r="K45" s="359">
        <v>0.251</v>
      </c>
      <c r="L45" s="316"/>
      <c r="M45" s="316"/>
      <c r="N45" s="316"/>
      <c r="O45" s="316"/>
    </row>
    <row r="46" spans="1:15" ht="14.5" x14ac:dyDescent="0.35">
      <c r="A46" s="291" t="s">
        <v>18</v>
      </c>
      <c r="B46" s="344">
        <v>0.27800000000000002</v>
      </c>
      <c r="C46" s="344">
        <v>0.30099999999999999</v>
      </c>
      <c r="D46" s="344">
        <v>0.219</v>
      </c>
      <c r="E46" s="344">
        <v>0.17299999999999999</v>
      </c>
      <c r="F46" s="344">
        <v>0.24</v>
      </c>
      <c r="G46" s="344">
        <v>0.13600000000000001</v>
      </c>
      <c r="H46" s="344">
        <v>0.06</v>
      </c>
      <c r="I46" s="344">
        <v>0.112</v>
      </c>
      <c r="J46" s="344">
        <v>0.112</v>
      </c>
      <c r="K46" s="344">
        <v>0.24</v>
      </c>
      <c r="L46" s="309"/>
      <c r="M46" s="309"/>
      <c r="N46" s="309"/>
      <c r="O46" s="309"/>
    </row>
    <row r="47" spans="1:15" ht="14.5" x14ac:dyDescent="0.35">
      <c r="A47" s="355" t="s">
        <v>19</v>
      </c>
      <c r="B47" s="359">
        <v>0.19500000000000001</v>
      </c>
      <c r="C47" s="359">
        <v>0.22</v>
      </c>
      <c r="D47" s="359">
        <v>0.20100000000000001</v>
      </c>
      <c r="E47" s="359">
        <v>0.26</v>
      </c>
      <c r="F47" s="359">
        <v>0.22</v>
      </c>
      <c r="G47" s="359">
        <v>0.224</v>
      </c>
      <c r="H47" s="359">
        <v>0.24099999999999999</v>
      </c>
      <c r="I47" s="359">
        <v>0.22900000000000001</v>
      </c>
      <c r="J47" s="359">
        <v>0.22900000000000001</v>
      </c>
      <c r="K47" s="359">
        <v>0.22</v>
      </c>
      <c r="L47" s="309"/>
      <c r="M47" s="309"/>
      <c r="N47" s="309"/>
      <c r="O47" s="309"/>
    </row>
    <row r="48" spans="1:15" ht="14.5" x14ac:dyDescent="0.35">
      <c r="A48" s="291" t="s">
        <v>20</v>
      </c>
      <c r="B48" s="344">
        <v>0.32400000000000001</v>
      </c>
      <c r="C48" s="344">
        <v>0.23100000000000001</v>
      </c>
      <c r="D48" s="344">
        <v>0.27200000000000002</v>
      </c>
      <c r="E48" s="344">
        <v>0.24</v>
      </c>
      <c r="F48" s="344">
        <v>0.26400000000000001</v>
      </c>
      <c r="G48" s="344">
        <v>0.247</v>
      </c>
      <c r="H48" s="344">
        <v>0.26400000000000001</v>
      </c>
      <c r="I48" s="344">
        <v>0.29299999999999998</v>
      </c>
      <c r="J48" s="344">
        <v>0.29299999999999998</v>
      </c>
      <c r="K48" s="344">
        <v>0.26400000000000001</v>
      </c>
      <c r="L48" s="309"/>
      <c r="M48" s="309"/>
      <c r="N48" s="309"/>
      <c r="O48" s="309"/>
    </row>
    <row r="49" spans="1:15" ht="14.5" x14ac:dyDescent="0.35">
      <c r="A49" s="355" t="s">
        <v>21</v>
      </c>
      <c r="B49" s="359">
        <v>0.193</v>
      </c>
      <c r="C49" s="359">
        <v>0.33400000000000002</v>
      </c>
      <c r="D49" s="359">
        <v>0.40400000000000003</v>
      </c>
      <c r="E49" s="359">
        <v>0.71299999999999997</v>
      </c>
      <c r="F49" s="359">
        <v>0.42399999999999999</v>
      </c>
      <c r="G49" s="359">
        <v>0.69599999999999995</v>
      </c>
      <c r="H49" s="359">
        <v>0.53700000000000003</v>
      </c>
      <c r="I49" s="359">
        <v>0.497</v>
      </c>
      <c r="J49" s="359">
        <v>0.497</v>
      </c>
      <c r="K49" s="359">
        <v>0.42399999999999999</v>
      </c>
      <c r="L49" s="309"/>
      <c r="M49" s="309"/>
      <c r="N49" s="309"/>
      <c r="O49" s="309"/>
    </row>
    <row r="50" spans="1:15" ht="14.5" x14ac:dyDescent="0.35">
      <c r="A50" s="311" t="s">
        <v>22</v>
      </c>
      <c r="B50" s="345">
        <v>0.54400000000000004</v>
      </c>
      <c r="C50" s="345">
        <v>0.31900000000000001</v>
      </c>
      <c r="D50" s="345">
        <v>0.314</v>
      </c>
      <c r="E50" s="345">
        <v>0.38100000000000001</v>
      </c>
      <c r="F50" s="345">
        <v>0.379</v>
      </c>
      <c r="G50" s="345">
        <v>0.40699999999999997</v>
      </c>
      <c r="H50" s="345">
        <v>0.51300000000000001</v>
      </c>
      <c r="I50" s="345">
        <v>0.35099999999999998</v>
      </c>
      <c r="J50" s="345">
        <v>0.35099999999999998</v>
      </c>
      <c r="K50" s="345">
        <v>0.379</v>
      </c>
      <c r="L50" s="309"/>
      <c r="M50" s="309"/>
      <c r="N50" s="309"/>
      <c r="O50" s="309"/>
    </row>
    <row r="51" spans="1:15" ht="1.4" customHeight="1" x14ac:dyDescent="0.35">
      <c r="B51" s="295"/>
      <c r="C51" s="295"/>
      <c r="D51" s="295"/>
      <c r="E51" s="295"/>
      <c r="F51" s="295"/>
      <c r="G51" s="295"/>
      <c r="H51" s="295"/>
      <c r="I51" s="295"/>
      <c r="J51" s="295"/>
      <c r="K51" s="295"/>
      <c r="L51" s="309"/>
      <c r="M51" s="309"/>
      <c r="N51" s="309"/>
      <c r="O51" s="309"/>
    </row>
    <row r="52" spans="1:15" x14ac:dyDescent="0.3">
      <c r="A52" s="305" t="s">
        <v>38</v>
      </c>
      <c r="B52" s="306"/>
      <c r="C52" s="306"/>
      <c r="D52" s="333"/>
      <c r="E52" s="306"/>
      <c r="F52" s="306"/>
      <c r="G52" s="306"/>
      <c r="H52" s="306"/>
      <c r="I52" s="306"/>
      <c r="J52" s="306"/>
      <c r="K52" s="306"/>
      <c r="L52" s="292"/>
      <c r="M52" s="292"/>
      <c r="N52" s="292"/>
      <c r="O52" s="292"/>
    </row>
    <row r="53" spans="1:15" ht="15.5" x14ac:dyDescent="0.35">
      <c r="A53" s="307" t="s">
        <v>39</v>
      </c>
      <c r="B53" s="312"/>
      <c r="C53" s="312"/>
      <c r="E53" s="312"/>
      <c r="F53" s="312"/>
      <c r="G53" s="312"/>
      <c r="H53" s="312"/>
      <c r="I53" s="312"/>
      <c r="J53" s="312"/>
      <c r="K53" s="312"/>
      <c r="L53" s="302"/>
      <c r="M53" s="302"/>
      <c r="N53" s="302"/>
      <c r="O53" s="302"/>
    </row>
    <row r="54" spans="1:15" ht="15.5" x14ac:dyDescent="0.35">
      <c r="A54" s="355" t="s">
        <v>113</v>
      </c>
      <c r="B54" s="358">
        <v>146.5</v>
      </c>
      <c r="C54" s="358">
        <v>156.5</v>
      </c>
      <c r="D54" s="358">
        <v>167.1</v>
      </c>
      <c r="E54" s="358">
        <v>185.9</v>
      </c>
      <c r="F54" s="358">
        <v>656</v>
      </c>
      <c r="G54" s="358">
        <v>176.6</v>
      </c>
      <c r="H54" s="358">
        <v>195.7</v>
      </c>
      <c r="I54" s="358">
        <v>210.6</v>
      </c>
      <c r="J54" s="358">
        <v>210.6</v>
      </c>
      <c r="K54" s="358">
        <v>656</v>
      </c>
      <c r="L54" s="316"/>
      <c r="M54" s="326" t="s">
        <v>40</v>
      </c>
      <c r="N54" s="316"/>
      <c r="O54" s="316"/>
    </row>
    <row r="55" spans="1:15" ht="15.5" x14ac:dyDescent="0.35">
      <c r="A55" s="291" t="s">
        <v>41</v>
      </c>
      <c r="B55" s="342">
        <v>89.6</v>
      </c>
      <c r="C55" s="342">
        <v>93.3</v>
      </c>
      <c r="D55" s="342">
        <v>93.2</v>
      </c>
      <c r="E55" s="342">
        <v>97.4</v>
      </c>
      <c r="F55" s="342">
        <v>373.6</v>
      </c>
      <c r="G55" s="342">
        <v>101.8</v>
      </c>
      <c r="H55" s="342">
        <v>111.8</v>
      </c>
      <c r="I55" s="342">
        <v>118.9</v>
      </c>
      <c r="J55" s="342">
        <v>118.9</v>
      </c>
      <c r="K55" s="342">
        <v>373.6</v>
      </c>
      <c r="L55" s="316"/>
      <c r="M55" s="316"/>
      <c r="N55" s="316"/>
      <c r="O55" s="316"/>
    </row>
    <row r="56" spans="1:15" ht="15.5" x14ac:dyDescent="0.35">
      <c r="A56" s="355" t="s">
        <v>42</v>
      </c>
      <c r="B56" s="358">
        <v>48.7</v>
      </c>
      <c r="C56" s="358">
        <v>54.2</v>
      </c>
      <c r="D56" s="358">
        <v>64.599999999999994</v>
      </c>
      <c r="E56" s="358">
        <v>78.3</v>
      </c>
      <c r="F56" s="358">
        <v>245.8</v>
      </c>
      <c r="G56" s="358">
        <v>64.7</v>
      </c>
      <c r="H56" s="358">
        <v>72.900000000000006</v>
      </c>
      <c r="I56" s="358">
        <v>80.599999999999994</v>
      </c>
      <c r="J56" s="358">
        <v>80.599999999999994</v>
      </c>
      <c r="K56" s="358">
        <v>245.8</v>
      </c>
      <c r="L56" s="316"/>
      <c r="M56" s="316"/>
      <c r="N56" s="316"/>
      <c r="O56" s="316"/>
    </row>
    <row r="57" spans="1:15" ht="15.5" x14ac:dyDescent="0.35">
      <c r="A57" s="291" t="s">
        <v>45</v>
      </c>
      <c r="B57" s="342">
        <v>64.400000000000006</v>
      </c>
      <c r="C57" s="342">
        <v>50.3</v>
      </c>
      <c r="D57" s="342">
        <v>65.599999999999994</v>
      </c>
      <c r="E57" s="342">
        <v>60</v>
      </c>
      <c r="F57" s="342">
        <v>240.3</v>
      </c>
      <c r="G57" s="342">
        <v>60.8</v>
      </c>
      <c r="H57" s="342">
        <v>58.8</v>
      </c>
      <c r="I57" s="342">
        <v>67</v>
      </c>
      <c r="J57" s="342">
        <v>67</v>
      </c>
      <c r="K57" s="342">
        <v>240.3</v>
      </c>
      <c r="L57" s="316"/>
      <c r="M57" s="316"/>
      <c r="N57" s="316"/>
      <c r="O57" s="316"/>
    </row>
    <row r="58" spans="1:15" ht="15.5" x14ac:dyDescent="0.35">
      <c r="A58" s="355" t="s">
        <v>46</v>
      </c>
      <c r="B58" s="360">
        <v>1.1499999999999999</v>
      </c>
      <c r="C58" s="360">
        <v>0.89</v>
      </c>
      <c r="D58" s="360">
        <v>1.1499999999999999</v>
      </c>
      <c r="E58" s="360">
        <v>1.05</v>
      </c>
      <c r="F58" s="360">
        <v>4.24</v>
      </c>
      <c r="G58" s="360">
        <v>1.06</v>
      </c>
      <c r="H58" s="360">
        <v>1.02</v>
      </c>
      <c r="I58" s="360">
        <v>1.1599999999999999</v>
      </c>
      <c r="J58" s="360">
        <v>1.1599999999999999</v>
      </c>
      <c r="K58" s="360">
        <v>4.24</v>
      </c>
      <c r="L58" s="321"/>
      <c r="M58" s="321"/>
      <c r="N58" s="321"/>
      <c r="O58" s="321"/>
    </row>
    <row r="59" spans="1:15" ht="15.5" x14ac:dyDescent="0.35">
      <c r="A59" s="291" t="s">
        <v>67</v>
      </c>
      <c r="B59" s="344">
        <v>-0.34499999999999997</v>
      </c>
      <c r="C59" s="344">
        <v>0.12</v>
      </c>
      <c r="D59" s="344">
        <v>6.0000000000000001E-3</v>
      </c>
      <c r="E59" s="344">
        <v>0.23899999999999999</v>
      </c>
      <c r="F59" s="347">
        <v>3.7999999999999999E-2</v>
      </c>
      <c r="G59" s="347">
        <v>5.3999999999999999E-2</v>
      </c>
      <c r="H59" s="344">
        <v>0.16600000000000001</v>
      </c>
      <c r="I59" s="344">
        <v>0.16200000000000001</v>
      </c>
      <c r="J59" s="344">
        <v>0.16200000000000001</v>
      </c>
      <c r="K59" s="347">
        <v>3.7999999999999999E-2</v>
      </c>
      <c r="L59" s="322"/>
      <c r="M59" s="322"/>
      <c r="N59" s="322"/>
      <c r="O59" s="322"/>
    </row>
    <row r="60" spans="1:15" ht="15.5" x14ac:dyDescent="0.35">
      <c r="A60" s="361" t="s">
        <v>43</v>
      </c>
      <c r="B60" s="362">
        <v>56241</v>
      </c>
      <c r="C60" s="362">
        <v>56587</v>
      </c>
      <c r="D60" s="362">
        <v>56963</v>
      </c>
      <c r="E60" s="362">
        <v>56887</v>
      </c>
      <c r="F60" s="362">
        <v>56673</v>
      </c>
      <c r="G60" s="362">
        <v>57236</v>
      </c>
      <c r="H60" s="362">
        <v>57614</v>
      </c>
      <c r="I60" s="362">
        <v>57844</v>
      </c>
      <c r="J60" s="362">
        <v>57844</v>
      </c>
      <c r="K60" s="362">
        <v>56673</v>
      </c>
      <c r="L60" s="322"/>
      <c r="M60" s="322"/>
      <c r="N60" s="322"/>
      <c r="O60" s="322"/>
    </row>
    <row r="61" spans="1:15" ht="15.5" x14ac:dyDescent="0.35">
      <c r="A61" s="307" t="s">
        <v>120</v>
      </c>
      <c r="B61" s="323"/>
      <c r="C61" s="323"/>
      <c r="D61" s="323"/>
      <c r="E61" s="323"/>
      <c r="F61" s="323"/>
      <c r="G61" s="323"/>
      <c r="H61" s="323"/>
      <c r="I61" s="323"/>
      <c r="J61" s="323"/>
      <c r="K61" s="323"/>
      <c r="L61" s="322"/>
      <c r="M61" s="322"/>
      <c r="N61" s="322"/>
      <c r="O61" s="322"/>
    </row>
    <row r="62" spans="1:15" ht="15.5" x14ac:dyDescent="0.35">
      <c r="A62" s="355" t="s">
        <v>40</v>
      </c>
      <c r="B62" s="359">
        <v>0.34499999999999997</v>
      </c>
      <c r="C62" s="359">
        <v>0.35099999999999998</v>
      </c>
      <c r="D62" s="359">
        <v>0.35699999999999998</v>
      </c>
      <c r="E62" s="359">
        <v>0.36799999999999999</v>
      </c>
      <c r="F62" s="363">
        <v>0.35599999999999998</v>
      </c>
      <c r="G62" s="363">
        <v>0.33900000000000002</v>
      </c>
      <c r="H62" s="359">
        <v>0.35499999999999998</v>
      </c>
      <c r="I62" s="359">
        <v>0.35799999999999998</v>
      </c>
      <c r="J62" s="359">
        <v>0.35799999999999998</v>
      </c>
      <c r="K62" s="363">
        <v>0.35599999999999998</v>
      </c>
      <c r="L62" s="330"/>
      <c r="M62" s="330"/>
      <c r="N62" s="330"/>
      <c r="O62" s="330"/>
    </row>
    <row r="63" spans="1:15" ht="15.5" x14ac:dyDescent="0.35">
      <c r="A63" s="291" t="s">
        <v>41</v>
      </c>
      <c r="B63" s="344">
        <v>0.21099999999999999</v>
      </c>
      <c r="C63" s="344">
        <v>0.20899999999999999</v>
      </c>
      <c r="D63" s="344">
        <v>0.19900000000000001</v>
      </c>
      <c r="E63" s="344">
        <v>0.193</v>
      </c>
      <c r="F63" s="347">
        <v>0.20300000000000001</v>
      </c>
      <c r="G63" s="347">
        <v>0.19500000000000001</v>
      </c>
      <c r="H63" s="344">
        <v>0.20300000000000001</v>
      </c>
      <c r="I63" s="344">
        <v>0.20200000000000001</v>
      </c>
      <c r="J63" s="344">
        <v>0.20200000000000001</v>
      </c>
      <c r="K63" s="347">
        <v>0.20300000000000001</v>
      </c>
      <c r="L63" s="316"/>
      <c r="M63" s="316"/>
      <c r="N63" s="316"/>
      <c r="O63" s="316"/>
    </row>
    <row r="64" spans="1:15" ht="15.5" x14ac:dyDescent="0.35">
      <c r="A64" s="355" t="s">
        <v>114</v>
      </c>
      <c r="B64" s="359">
        <v>0.115</v>
      </c>
      <c r="C64" s="359">
        <v>0.122</v>
      </c>
      <c r="D64" s="359">
        <v>0.13800000000000001</v>
      </c>
      <c r="E64" s="359">
        <v>0.155</v>
      </c>
      <c r="F64" s="363">
        <v>0.13300000000000001</v>
      </c>
      <c r="G64" s="363">
        <v>0.124</v>
      </c>
      <c r="H64" s="359">
        <v>0.13200000000000001</v>
      </c>
      <c r="I64" s="359">
        <v>0.13700000000000001</v>
      </c>
      <c r="J64" s="359">
        <v>0.13700000000000001</v>
      </c>
      <c r="K64" s="363">
        <v>0.13300000000000001</v>
      </c>
      <c r="L64" s="330"/>
      <c r="M64" s="330"/>
      <c r="N64" s="330"/>
      <c r="O64" s="330"/>
    </row>
    <row r="65" spans="1:15" ht="15.5" x14ac:dyDescent="0.35">
      <c r="A65" s="311" t="s">
        <v>45</v>
      </c>
      <c r="B65" s="345">
        <v>0.152</v>
      </c>
      <c r="C65" s="345">
        <v>0.113</v>
      </c>
      <c r="D65" s="345">
        <v>0.14000000000000001</v>
      </c>
      <c r="E65" s="345">
        <v>0.11899999999999999</v>
      </c>
      <c r="F65" s="349">
        <v>0.13</v>
      </c>
      <c r="G65" s="349">
        <v>0.11700000000000001</v>
      </c>
      <c r="H65" s="345">
        <v>0.107</v>
      </c>
      <c r="I65" s="345">
        <v>0.114</v>
      </c>
      <c r="J65" s="345">
        <v>0.114</v>
      </c>
      <c r="K65" s="349">
        <v>0.13</v>
      </c>
      <c r="L65" s="330"/>
      <c r="M65" s="330"/>
      <c r="N65" s="330"/>
      <c r="O65" s="330"/>
    </row>
    <row r="66" spans="1:15" ht="15.5" x14ac:dyDescent="0.35">
      <c r="A66" s="307" t="s">
        <v>44</v>
      </c>
      <c r="B66" s="312"/>
      <c r="C66" s="324"/>
      <c r="E66" s="312"/>
      <c r="F66" s="312"/>
      <c r="G66" s="312"/>
      <c r="H66" s="312"/>
      <c r="I66" s="312"/>
      <c r="J66" s="312"/>
      <c r="K66" s="312"/>
      <c r="L66" s="302"/>
      <c r="M66" s="302"/>
      <c r="N66" s="302"/>
      <c r="O66" s="302"/>
    </row>
    <row r="67" spans="1:15" ht="15.5" x14ac:dyDescent="0.35">
      <c r="A67" s="355" t="s">
        <v>113</v>
      </c>
      <c r="B67" s="358">
        <v>154.80000000000001</v>
      </c>
      <c r="C67" s="358">
        <v>163.5</v>
      </c>
      <c r="D67" s="358">
        <v>174.6</v>
      </c>
      <c r="E67" s="358">
        <v>190.3</v>
      </c>
      <c r="F67" s="358">
        <v>683.2</v>
      </c>
      <c r="G67" s="358">
        <v>189.4</v>
      </c>
      <c r="H67" s="358">
        <v>203.2</v>
      </c>
      <c r="I67" s="358">
        <v>218.2</v>
      </c>
      <c r="J67" s="358">
        <v>218.2</v>
      </c>
      <c r="K67" s="358">
        <v>683.2</v>
      </c>
      <c r="L67" s="316"/>
      <c r="M67" s="326" t="s">
        <v>40</v>
      </c>
      <c r="N67" s="316"/>
      <c r="O67" s="316"/>
    </row>
    <row r="68" spans="1:15" ht="15.5" x14ac:dyDescent="0.35">
      <c r="A68" s="291" t="s">
        <v>41</v>
      </c>
      <c r="B68" s="342">
        <v>80.7</v>
      </c>
      <c r="C68" s="342">
        <v>84.3</v>
      </c>
      <c r="D68" s="342">
        <v>85.2</v>
      </c>
      <c r="E68" s="342">
        <v>89.4</v>
      </c>
      <c r="F68" s="342">
        <v>339.6</v>
      </c>
      <c r="G68" s="342">
        <v>92.2</v>
      </c>
      <c r="H68" s="342">
        <v>102.2</v>
      </c>
      <c r="I68" s="342">
        <v>109.8</v>
      </c>
      <c r="J68" s="342">
        <v>109.8</v>
      </c>
      <c r="K68" s="342">
        <v>339.6</v>
      </c>
      <c r="L68" s="316"/>
      <c r="M68" s="316"/>
      <c r="N68" s="316"/>
      <c r="O68" s="316"/>
    </row>
    <row r="69" spans="1:15" ht="15.5" x14ac:dyDescent="0.35">
      <c r="A69" s="355" t="s">
        <v>42</v>
      </c>
      <c r="B69" s="358">
        <v>67.7</v>
      </c>
      <c r="C69" s="358">
        <v>72.3</v>
      </c>
      <c r="D69" s="358">
        <v>82.1</v>
      </c>
      <c r="E69" s="358">
        <v>93.1</v>
      </c>
      <c r="F69" s="358">
        <v>315.10000000000002</v>
      </c>
      <c r="G69" s="358">
        <v>89.2</v>
      </c>
      <c r="H69" s="358">
        <v>92.6</v>
      </c>
      <c r="I69" s="358">
        <v>99.7</v>
      </c>
      <c r="J69" s="358">
        <v>99.7</v>
      </c>
      <c r="K69" s="358">
        <v>315.10000000000002</v>
      </c>
      <c r="L69" s="316"/>
      <c r="M69" s="316"/>
      <c r="N69" s="316"/>
      <c r="O69" s="316"/>
    </row>
    <row r="70" spans="1:15" ht="15.5" x14ac:dyDescent="0.35">
      <c r="A70" s="291" t="s">
        <v>45</v>
      </c>
      <c r="B70" s="342">
        <v>52.2</v>
      </c>
      <c r="C70" s="342">
        <v>57.1</v>
      </c>
      <c r="D70" s="342">
        <v>66.400000000000006</v>
      </c>
      <c r="E70" s="342">
        <v>72.3</v>
      </c>
      <c r="F70" s="342">
        <v>248</v>
      </c>
      <c r="G70" s="342">
        <v>71.5</v>
      </c>
      <c r="H70" s="342">
        <v>73.7</v>
      </c>
      <c r="I70" s="342">
        <v>80.2</v>
      </c>
      <c r="J70" s="342">
        <v>80.2</v>
      </c>
      <c r="K70" s="342">
        <v>248</v>
      </c>
      <c r="L70" s="316"/>
      <c r="M70" s="316"/>
      <c r="N70" s="316"/>
      <c r="O70" s="316"/>
    </row>
    <row r="71" spans="1:15" ht="15.5" x14ac:dyDescent="0.35">
      <c r="A71" s="355" t="s">
        <v>46</v>
      </c>
      <c r="B71" s="358">
        <v>0.93</v>
      </c>
      <c r="C71" s="358">
        <v>1.01</v>
      </c>
      <c r="D71" s="358">
        <v>1.17</v>
      </c>
      <c r="E71" s="358">
        <v>1.27</v>
      </c>
      <c r="F71" s="358">
        <v>4.38</v>
      </c>
      <c r="G71" s="358">
        <v>1.25</v>
      </c>
      <c r="H71" s="358">
        <v>1.28</v>
      </c>
      <c r="I71" s="358">
        <v>1.39</v>
      </c>
      <c r="J71" s="358">
        <v>1.39</v>
      </c>
      <c r="K71" s="358">
        <v>4.38</v>
      </c>
      <c r="L71" s="316"/>
      <c r="M71" s="316"/>
      <c r="N71" s="316"/>
      <c r="O71" s="316"/>
    </row>
    <row r="72" spans="1:15" ht="15.5" x14ac:dyDescent="0.35">
      <c r="A72" s="291" t="s">
        <v>67</v>
      </c>
      <c r="B72" s="344">
        <v>0.222</v>
      </c>
      <c r="C72" s="344">
        <v>0.222</v>
      </c>
      <c r="D72" s="344">
        <v>0.20100000000000001</v>
      </c>
      <c r="E72" s="344">
        <v>0.23200000000000001</v>
      </c>
      <c r="F72" s="347">
        <v>0.219</v>
      </c>
      <c r="G72" s="347">
        <v>0.22500000000000001</v>
      </c>
      <c r="H72" s="344">
        <v>0.22500000000000001</v>
      </c>
      <c r="I72" s="344">
        <v>0.215</v>
      </c>
      <c r="J72" s="344">
        <v>0.215</v>
      </c>
      <c r="K72" s="347">
        <v>0.219</v>
      </c>
      <c r="L72" s="316"/>
      <c r="M72" s="316"/>
      <c r="N72" s="316"/>
      <c r="O72" s="316"/>
    </row>
    <row r="73" spans="1:15" ht="15.5" x14ac:dyDescent="0.35">
      <c r="A73" s="361" t="s">
        <v>43</v>
      </c>
      <c r="B73" s="362">
        <v>56241</v>
      </c>
      <c r="C73" s="362">
        <v>56587</v>
      </c>
      <c r="D73" s="362">
        <v>56963</v>
      </c>
      <c r="E73" s="362">
        <v>56887</v>
      </c>
      <c r="F73" s="362">
        <v>56673</v>
      </c>
      <c r="G73" s="362">
        <v>57236</v>
      </c>
      <c r="H73" s="362">
        <v>57614</v>
      </c>
      <c r="I73" s="362">
        <v>57844</v>
      </c>
      <c r="J73" s="362">
        <v>57844</v>
      </c>
      <c r="K73" s="362">
        <v>56673</v>
      </c>
      <c r="L73" s="322"/>
      <c r="M73" s="322"/>
      <c r="N73" s="322"/>
      <c r="O73" s="322"/>
    </row>
    <row r="74" spans="1:15" ht="15.5" x14ac:dyDescent="0.35">
      <c r="A74" s="307" t="s">
        <v>119</v>
      </c>
      <c r="B74" s="323"/>
      <c r="C74" s="323"/>
      <c r="D74" s="323"/>
      <c r="E74" s="323"/>
      <c r="F74" s="323"/>
      <c r="G74" s="323"/>
      <c r="H74" s="323"/>
      <c r="I74" s="323"/>
      <c r="J74" s="323"/>
      <c r="K74" s="323"/>
      <c r="L74" s="322"/>
      <c r="M74" s="322"/>
      <c r="N74" s="322"/>
      <c r="O74" s="322"/>
    </row>
    <row r="75" spans="1:15" ht="15.5" x14ac:dyDescent="0.35">
      <c r="A75" s="355" t="s">
        <v>40</v>
      </c>
      <c r="B75" s="359">
        <v>0.36499999999999999</v>
      </c>
      <c r="C75" s="359">
        <v>0.36699999999999999</v>
      </c>
      <c r="D75" s="359">
        <v>0.373</v>
      </c>
      <c r="E75" s="359">
        <v>0.377</v>
      </c>
      <c r="F75" s="359">
        <v>0.371</v>
      </c>
      <c r="G75" s="359">
        <v>0.36299999999999999</v>
      </c>
      <c r="H75" s="359">
        <v>0.36799999999999999</v>
      </c>
      <c r="I75" s="359">
        <v>0.371</v>
      </c>
      <c r="J75" s="359">
        <v>0.371</v>
      </c>
      <c r="K75" s="359">
        <v>0.371</v>
      </c>
      <c r="L75" s="316"/>
      <c r="M75" s="316"/>
      <c r="N75" s="316"/>
      <c r="O75" s="316"/>
    </row>
    <row r="76" spans="1:15" ht="15.5" x14ac:dyDescent="0.35">
      <c r="A76" s="291" t="s">
        <v>41</v>
      </c>
      <c r="B76" s="344">
        <v>0.19</v>
      </c>
      <c r="C76" s="344">
        <v>0.189</v>
      </c>
      <c r="D76" s="344">
        <v>0.182</v>
      </c>
      <c r="E76" s="344">
        <v>0.17699999999999999</v>
      </c>
      <c r="F76" s="344">
        <v>0.185</v>
      </c>
      <c r="G76" s="344">
        <v>0.17699999999999999</v>
      </c>
      <c r="H76" s="344">
        <v>0.185</v>
      </c>
      <c r="I76" s="344">
        <v>0.187</v>
      </c>
      <c r="J76" s="344">
        <v>0.187</v>
      </c>
      <c r="K76" s="344">
        <v>0.185</v>
      </c>
      <c r="L76" s="316"/>
      <c r="M76" s="316"/>
      <c r="N76" s="316"/>
      <c r="O76" s="316"/>
    </row>
    <row r="77" spans="1:15" ht="15.5" x14ac:dyDescent="0.35">
      <c r="A77" s="355" t="s">
        <v>114</v>
      </c>
      <c r="B77" s="359">
        <v>0.16</v>
      </c>
      <c r="C77" s="359">
        <v>0.16200000000000001</v>
      </c>
      <c r="D77" s="359">
        <v>0.17499999999999999</v>
      </c>
      <c r="E77" s="359">
        <v>0.184</v>
      </c>
      <c r="F77" s="359">
        <v>0.17100000000000001</v>
      </c>
      <c r="G77" s="359">
        <v>0.17100000000000001</v>
      </c>
      <c r="H77" s="359">
        <v>0.16800000000000001</v>
      </c>
      <c r="I77" s="359">
        <v>0.17</v>
      </c>
      <c r="J77" s="359">
        <v>0.17</v>
      </c>
      <c r="K77" s="359">
        <v>0.17100000000000001</v>
      </c>
      <c r="L77" s="330"/>
      <c r="M77" s="330"/>
      <c r="N77" s="330"/>
      <c r="O77" s="330"/>
    </row>
    <row r="78" spans="1:15" ht="15.5" x14ac:dyDescent="0.35">
      <c r="A78" s="311" t="s">
        <v>45</v>
      </c>
      <c r="B78" s="345">
        <v>0.123</v>
      </c>
      <c r="C78" s="345">
        <v>0.128</v>
      </c>
      <c r="D78" s="345">
        <v>0.14199999999999999</v>
      </c>
      <c r="E78" s="345">
        <v>0.14299999999999999</v>
      </c>
      <c r="F78" s="345">
        <v>0.13500000000000001</v>
      </c>
      <c r="G78" s="345">
        <v>0.13700000000000001</v>
      </c>
      <c r="H78" s="345">
        <v>0.13400000000000001</v>
      </c>
      <c r="I78" s="345">
        <v>0.13600000000000001</v>
      </c>
      <c r="J78" s="345">
        <v>0.13600000000000001</v>
      </c>
      <c r="K78" s="345">
        <v>0.13500000000000001</v>
      </c>
      <c r="L78" s="321"/>
      <c r="M78" s="321"/>
      <c r="N78" s="321"/>
      <c r="O78" s="321"/>
    </row>
    <row r="79" spans="1:15" s="319" customFormat="1" ht="1.4" customHeight="1" x14ac:dyDescent="0.35">
      <c r="A79" s="291"/>
      <c r="B79" s="317"/>
      <c r="C79" s="317"/>
      <c r="D79" s="317"/>
      <c r="E79" s="317"/>
      <c r="F79" s="317"/>
      <c r="G79" s="317"/>
      <c r="H79" s="317"/>
      <c r="I79" s="317"/>
      <c r="J79" s="317"/>
      <c r="K79" s="317"/>
      <c r="L79" s="325"/>
      <c r="M79" s="325"/>
      <c r="N79" s="325"/>
      <c r="O79" s="325"/>
    </row>
    <row r="80" spans="1:15" x14ac:dyDescent="0.3">
      <c r="A80" s="305" t="s">
        <v>55</v>
      </c>
      <c r="B80" s="306"/>
      <c r="C80" s="306"/>
      <c r="D80" s="306"/>
      <c r="E80" s="306"/>
      <c r="F80" s="306"/>
      <c r="G80" s="306"/>
      <c r="H80" s="334"/>
      <c r="I80" s="334"/>
      <c r="J80" s="334"/>
      <c r="K80" s="306"/>
      <c r="L80" s="327"/>
      <c r="M80" s="327"/>
      <c r="N80" s="327"/>
      <c r="O80" s="327"/>
    </row>
    <row r="81" spans="1:15" ht="15.5" x14ac:dyDescent="0.35">
      <c r="A81" s="355" t="s">
        <v>56</v>
      </c>
      <c r="B81" s="358">
        <v>535.9</v>
      </c>
      <c r="C81" s="358">
        <v>584.1</v>
      </c>
      <c r="D81" s="358">
        <v>685.1</v>
      </c>
      <c r="E81" s="358">
        <v>770.6</v>
      </c>
      <c r="F81" s="358">
        <f>E81</f>
        <v>770.6</v>
      </c>
      <c r="G81" s="358">
        <v>762.5</v>
      </c>
      <c r="H81" s="358">
        <v>777.4</v>
      </c>
      <c r="I81" s="358">
        <v>853.2</v>
      </c>
      <c r="J81" s="358">
        <v>853.2</v>
      </c>
      <c r="K81" s="358">
        <f>J81</f>
        <v>853.2</v>
      </c>
      <c r="L81" s="316"/>
      <c r="M81" s="316"/>
      <c r="N81" s="316"/>
      <c r="O81" s="316"/>
    </row>
    <row r="82" spans="1:15" ht="15.5" x14ac:dyDescent="0.35">
      <c r="A82" s="291" t="s">
        <v>90</v>
      </c>
      <c r="B82" s="342">
        <v>262.3</v>
      </c>
      <c r="C82" s="342">
        <v>283</v>
      </c>
      <c r="D82" s="342">
        <v>282.3</v>
      </c>
      <c r="E82" s="342">
        <v>297.7</v>
      </c>
      <c r="F82" s="342">
        <f>E82</f>
        <v>297.7</v>
      </c>
      <c r="G82" s="342">
        <v>307.2</v>
      </c>
      <c r="H82" s="342">
        <v>343.9</v>
      </c>
      <c r="I82" s="342">
        <v>339.1</v>
      </c>
      <c r="J82" s="342">
        <v>339.1</v>
      </c>
      <c r="K82" s="342">
        <f>J82</f>
        <v>339.1</v>
      </c>
      <c r="L82" s="316"/>
      <c r="M82" s="316"/>
      <c r="N82" s="316"/>
      <c r="O82" s="316"/>
    </row>
    <row r="83" spans="1:15" ht="15.5" x14ac:dyDescent="0.35">
      <c r="A83" s="355" t="s">
        <v>91</v>
      </c>
      <c r="B83" s="358">
        <v>136.80000000000001</v>
      </c>
      <c r="C83" s="358">
        <v>123.4</v>
      </c>
      <c r="D83" s="358">
        <v>129.69999999999999</v>
      </c>
      <c r="E83" s="358">
        <v>104.7</v>
      </c>
      <c r="F83" s="358">
        <f>E83</f>
        <v>104.7</v>
      </c>
      <c r="G83" s="358">
        <v>144.19999999999999</v>
      </c>
      <c r="H83" s="358">
        <v>135.80000000000001</v>
      </c>
      <c r="I83" s="358">
        <v>142.9</v>
      </c>
      <c r="J83" s="358">
        <v>142.9</v>
      </c>
      <c r="K83" s="358">
        <f>J83</f>
        <v>142.9</v>
      </c>
      <c r="L83" s="316"/>
      <c r="M83" s="316"/>
      <c r="N83" s="316"/>
      <c r="O83" s="316"/>
    </row>
    <row r="84" spans="1:15" ht="15.5" x14ac:dyDescent="0.35">
      <c r="A84" s="291" t="s">
        <v>72</v>
      </c>
      <c r="B84" s="328">
        <v>83</v>
      </c>
      <c r="C84" s="328">
        <v>83</v>
      </c>
      <c r="D84" s="328">
        <v>81</v>
      </c>
      <c r="E84" s="328">
        <v>73</v>
      </c>
      <c r="F84" s="328">
        <f>E84</f>
        <v>73</v>
      </c>
      <c r="G84" s="328">
        <v>78</v>
      </c>
      <c r="H84" s="328">
        <v>79</v>
      </c>
      <c r="I84" s="328">
        <v>75</v>
      </c>
      <c r="J84" s="328">
        <v>75</v>
      </c>
      <c r="K84" s="328">
        <f>J84</f>
        <v>75</v>
      </c>
      <c r="L84" s="316"/>
      <c r="M84" s="316"/>
      <c r="N84" s="316"/>
      <c r="O84" s="316"/>
    </row>
    <row r="85" spans="1:15" ht="15.5" x14ac:dyDescent="0.35">
      <c r="A85" s="361" t="s">
        <v>57</v>
      </c>
      <c r="B85" s="364">
        <v>790.3</v>
      </c>
      <c r="C85" s="364">
        <v>843.1</v>
      </c>
      <c r="D85" s="364">
        <v>908</v>
      </c>
      <c r="E85" s="364">
        <v>936.2</v>
      </c>
      <c r="F85" s="364">
        <f>E85</f>
        <v>936.2</v>
      </c>
      <c r="G85" s="364">
        <v>962.2</v>
      </c>
      <c r="H85" s="365">
        <v>1013.2</v>
      </c>
      <c r="I85" s="365">
        <v>1053.2</v>
      </c>
      <c r="J85" s="365">
        <v>1053.2</v>
      </c>
      <c r="K85" s="364">
        <f>J85</f>
        <v>1053.2</v>
      </c>
      <c r="L85" s="316"/>
      <c r="M85" s="316"/>
      <c r="N85" s="316"/>
      <c r="O85" s="316"/>
    </row>
    <row r="86" spans="1:15" ht="1.4" customHeight="1" x14ac:dyDescent="0.35">
      <c r="B86" s="315"/>
      <c r="C86" s="315"/>
      <c r="D86" s="315"/>
      <c r="E86" s="315"/>
      <c r="F86" s="315"/>
      <c r="G86" s="315"/>
      <c r="H86" s="329"/>
      <c r="I86" s="329"/>
      <c r="J86" s="329"/>
      <c r="K86" s="315"/>
      <c r="L86" s="316"/>
      <c r="M86" s="316"/>
      <c r="N86" s="316"/>
      <c r="O86" s="316"/>
    </row>
    <row r="87" spans="1:15" x14ac:dyDescent="0.3">
      <c r="A87" s="305" t="s">
        <v>73</v>
      </c>
      <c r="B87" s="306"/>
      <c r="C87" s="306"/>
      <c r="D87" s="333"/>
      <c r="E87" s="306"/>
      <c r="F87" s="306"/>
      <c r="G87" s="306"/>
      <c r="H87" s="306"/>
      <c r="I87" s="306"/>
      <c r="J87" s="306"/>
      <c r="K87" s="306"/>
      <c r="L87" s="292"/>
      <c r="M87" s="292"/>
      <c r="N87" s="292"/>
      <c r="O87" s="292"/>
    </row>
    <row r="88" spans="1:15" ht="15.5" x14ac:dyDescent="0.35">
      <c r="A88" s="355" t="s">
        <v>81</v>
      </c>
      <c r="B88" s="358">
        <v>7.3</v>
      </c>
      <c r="C88" s="358">
        <v>59.5</v>
      </c>
      <c r="D88" s="358">
        <v>102.3</v>
      </c>
      <c r="E88" s="358">
        <v>123.1</v>
      </c>
      <c r="F88" s="358">
        <v>292.2</v>
      </c>
      <c r="G88" s="358">
        <v>-0.2</v>
      </c>
      <c r="H88" s="358">
        <v>44</v>
      </c>
      <c r="I88" s="358">
        <v>119</v>
      </c>
      <c r="J88" s="358">
        <v>119</v>
      </c>
      <c r="K88" s="358">
        <v>292.2</v>
      </c>
      <c r="L88" s="316"/>
      <c r="M88" s="316"/>
      <c r="N88" s="316"/>
      <c r="O88" s="316"/>
    </row>
    <row r="89" spans="1:15" ht="15.5" x14ac:dyDescent="0.35">
      <c r="A89" s="291" t="s">
        <v>82</v>
      </c>
      <c r="B89" s="342">
        <v>-60.2</v>
      </c>
      <c r="C89" s="342">
        <v>-8.1999999999999993</v>
      </c>
      <c r="D89" s="342">
        <v>-9.5</v>
      </c>
      <c r="E89" s="342">
        <v>-34.200000000000003</v>
      </c>
      <c r="F89" s="342">
        <v>-112.1</v>
      </c>
      <c r="G89" s="342">
        <v>-18.600000000000001</v>
      </c>
      <c r="H89" s="342">
        <v>-28.9</v>
      </c>
      <c r="I89" s="342">
        <v>-40.1</v>
      </c>
      <c r="J89" s="342">
        <v>-40.1</v>
      </c>
      <c r="K89" s="342">
        <v>-112.1</v>
      </c>
      <c r="L89" s="316"/>
      <c r="M89" s="316"/>
      <c r="N89" s="316"/>
      <c r="O89" s="316"/>
    </row>
    <row r="90" spans="1:15" ht="15.5" x14ac:dyDescent="0.35">
      <c r="A90" s="355" t="s">
        <v>83</v>
      </c>
      <c r="B90" s="358">
        <v>4</v>
      </c>
      <c r="C90" s="358">
        <v>7.6</v>
      </c>
      <c r="D90" s="358">
        <v>9.3000000000000007</v>
      </c>
      <c r="E90" s="358">
        <v>2.1</v>
      </c>
      <c r="F90" s="358">
        <v>23</v>
      </c>
      <c r="G90" s="358">
        <v>10.199999999999999</v>
      </c>
      <c r="H90" s="358">
        <v>-2</v>
      </c>
      <c r="I90" s="358">
        <v>4.9000000000000004</v>
      </c>
      <c r="J90" s="358">
        <v>4.9000000000000004</v>
      </c>
      <c r="K90" s="358">
        <v>23</v>
      </c>
      <c r="L90" s="316"/>
      <c r="M90" s="316"/>
      <c r="N90" s="316"/>
      <c r="O90" s="316"/>
    </row>
    <row r="91" spans="1:15" ht="15.5" x14ac:dyDescent="0.35">
      <c r="A91" s="291" t="s">
        <v>51</v>
      </c>
      <c r="B91" s="342">
        <v>3</v>
      </c>
      <c r="C91" s="342">
        <v>-10.7</v>
      </c>
      <c r="D91" s="342">
        <v>-1</v>
      </c>
      <c r="E91" s="342">
        <v>-5.5</v>
      </c>
      <c r="F91" s="342">
        <v>-14.2</v>
      </c>
      <c r="G91" s="342">
        <v>0.5</v>
      </c>
      <c r="H91" s="342">
        <v>1.7</v>
      </c>
      <c r="I91" s="342">
        <v>-8</v>
      </c>
      <c r="J91" s="342">
        <v>-8</v>
      </c>
      <c r="K91" s="342">
        <v>-14.2</v>
      </c>
      <c r="L91" s="316"/>
      <c r="M91" s="316"/>
      <c r="N91" s="316"/>
      <c r="O91" s="316"/>
    </row>
    <row r="92" spans="1:15" ht="15.5" x14ac:dyDescent="0.35">
      <c r="A92" s="355" t="s">
        <v>52</v>
      </c>
      <c r="B92" s="358">
        <v>-45.8</v>
      </c>
      <c r="C92" s="358">
        <v>48.2</v>
      </c>
      <c r="D92" s="358">
        <v>101</v>
      </c>
      <c r="E92" s="358">
        <f>SUM(E88:E91)</f>
        <v>85.499999999999986</v>
      </c>
      <c r="F92" s="358">
        <v>188.9</v>
      </c>
      <c r="G92" s="358">
        <v>-8</v>
      </c>
      <c r="H92" s="358">
        <v>14.9</v>
      </c>
      <c r="I92" s="358">
        <v>75.8</v>
      </c>
      <c r="J92" s="358">
        <v>75.8</v>
      </c>
      <c r="K92" s="358">
        <v>188.9</v>
      </c>
      <c r="L92" s="316"/>
      <c r="M92" s="316"/>
      <c r="N92" s="316"/>
      <c r="O92" s="316"/>
    </row>
    <row r="93" spans="1:15" ht="15.5" x14ac:dyDescent="0.35">
      <c r="A93" s="291" t="s">
        <v>87</v>
      </c>
      <c r="B93" s="342">
        <v>-10.7</v>
      </c>
      <c r="C93" s="342">
        <v>-8.6</v>
      </c>
      <c r="D93" s="342">
        <v>-8.1999999999999993</v>
      </c>
      <c r="E93" s="342">
        <v>-10.1</v>
      </c>
      <c r="F93" s="342">
        <v>-37.6</v>
      </c>
      <c r="G93" s="342">
        <v>-13.4</v>
      </c>
      <c r="H93" s="342">
        <v>-11.6</v>
      </c>
      <c r="I93" s="342">
        <v>-27.3</v>
      </c>
      <c r="J93" s="342">
        <v>-27.3</v>
      </c>
      <c r="K93" s="342">
        <v>-37.6</v>
      </c>
      <c r="L93" s="316"/>
      <c r="M93" s="316"/>
      <c r="N93" s="316"/>
      <c r="O93" s="316"/>
    </row>
    <row r="94" spans="1:15" ht="15.5" x14ac:dyDescent="0.35">
      <c r="A94" s="355" t="s">
        <v>74</v>
      </c>
      <c r="B94" s="358">
        <v>-3.4</v>
      </c>
      <c r="C94" s="358">
        <v>50.9</v>
      </c>
      <c r="D94" s="358">
        <v>94.1</v>
      </c>
      <c r="E94" s="358">
        <v>113</v>
      </c>
      <c r="F94" s="358">
        <v>254.6</v>
      </c>
      <c r="G94" s="358">
        <v>-13.6</v>
      </c>
      <c r="H94" s="358">
        <v>32.4</v>
      </c>
      <c r="I94" s="358">
        <v>91.8</v>
      </c>
      <c r="J94" s="358">
        <v>91.8</v>
      </c>
      <c r="K94" s="358">
        <v>254.6</v>
      </c>
      <c r="L94" s="316"/>
      <c r="M94" s="316"/>
      <c r="N94" s="316"/>
      <c r="O94" s="316"/>
    </row>
    <row r="95" spans="1:15" ht="15.5" x14ac:dyDescent="0.35">
      <c r="A95" s="311" t="s">
        <v>86</v>
      </c>
      <c r="B95" s="345">
        <f>ROUND(B94/B$70,3)</f>
        <v>-6.5000000000000002E-2</v>
      </c>
      <c r="C95" s="345">
        <f>ROUND(C94/C$70,3)</f>
        <v>0.89100000000000001</v>
      </c>
      <c r="D95" s="345">
        <f>ROUND(D94/D$70,3)</f>
        <v>1.417</v>
      </c>
      <c r="E95" s="345">
        <f>ROUND(E94/E$70,3)</f>
        <v>1.5629999999999999</v>
      </c>
      <c r="F95" s="345">
        <f>ROUND(F94/F$70,3)</f>
        <v>1.0269999999999999</v>
      </c>
      <c r="G95" s="345">
        <v>-0.191</v>
      </c>
      <c r="H95" s="345">
        <v>0.44</v>
      </c>
      <c r="I95" s="349">
        <v>1.1439999999999999</v>
      </c>
      <c r="J95" s="349">
        <v>1.1439999999999999</v>
      </c>
      <c r="K95" s="345">
        <f>ROUND(K94/K$70,3)</f>
        <v>1.0269999999999999</v>
      </c>
      <c r="L95" s="330"/>
      <c r="M95" s="330"/>
      <c r="N95" s="330"/>
      <c r="O95" s="330"/>
    </row>
    <row r="96" spans="1:15" ht="1.4" customHeight="1" x14ac:dyDescent="0.35">
      <c r="B96" s="295"/>
      <c r="C96" s="295"/>
      <c r="D96" s="295"/>
      <c r="E96" s="295"/>
      <c r="F96" s="295"/>
      <c r="G96" s="295"/>
      <c r="H96" s="295"/>
      <c r="I96" s="310"/>
      <c r="J96" s="310"/>
      <c r="K96" s="295"/>
      <c r="L96" s="330"/>
      <c r="M96" s="330"/>
      <c r="N96" s="330"/>
      <c r="O96" s="330"/>
    </row>
    <row r="97" spans="1:15" x14ac:dyDescent="0.3">
      <c r="A97" s="305" t="s">
        <v>63</v>
      </c>
      <c r="B97" s="306"/>
      <c r="C97" s="306"/>
      <c r="D97" s="333"/>
      <c r="E97" s="306"/>
      <c r="F97" s="306"/>
      <c r="G97" s="306"/>
      <c r="H97" s="306"/>
      <c r="I97" s="306"/>
      <c r="J97" s="306"/>
      <c r="K97" s="306"/>
      <c r="L97" s="292"/>
      <c r="M97" s="292"/>
      <c r="N97" s="292"/>
      <c r="O97" s="292"/>
    </row>
    <row r="98" spans="1:15" ht="15.5" x14ac:dyDescent="0.35">
      <c r="A98" s="307" t="s">
        <v>66</v>
      </c>
      <c r="B98" s="312"/>
      <c r="C98" s="312"/>
      <c r="E98" s="312"/>
      <c r="F98" s="312"/>
      <c r="G98" s="312"/>
      <c r="H98" s="312"/>
      <c r="I98" s="312"/>
      <c r="J98" s="312"/>
      <c r="K98" s="312"/>
      <c r="L98" s="302"/>
      <c r="M98" s="302"/>
      <c r="N98" s="302"/>
      <c r="O98" s="302"/>
    </row>
    <row r="99" spans="1:15" ht="15.5" x14ac:dyDescent="0.35">
      <c r="A99" s="355" t="s">
        <v>25</v>
      </c>
      <c r="B99" s="366">
        <v>0.627</v>
      </c>
      <c r="C99" s="366">
        <v>0.64600000000000002</v>
      </c>
      <c r="D99" s="366">
        <v>0.65</v>
      </c>
      <c r="E99" s="366">
        <v>0.65300000000000002</v>
      </c>
      <c r="F99" s="366">
        <v>0.64500000000000002</v>
      </c>
      <c r="G99" s="366">
        <v>0.67</v>
      </c>
      <c r="H99" s="366">
        <v>0.67600000000000005</v>
      </c>
      <c r="I99" s="366">
        <v>0.68300000000000005</v>
      </c>
      <c r="J99" s="366">
        <v>0.68300000000000005</v>
      </c>
      <c r="K99" s="366">
        <v>0.64500000000000002</v>
      </c>
      <c r="L99" s="330"/>
      <c r="M99" s="330"/>
      <c r="N99" s="330"/>
      <c r="O99" s="330"/>
    </row>
    <row r="100" spans="1:15" ht="15.5" x14ac:dyDescent="0.35">
      <c r="A100" s="291" t="s">
        <v>26</v>
      </c>
      <c r="B100" s="351">
        <v>0.16</v>
      </c>
      <c r="C100" s="351">
        <v>0.15</v>
      </c>
      <c r="D100" s="351">
        <v>0.151</v>
      </c>
      <c r="E100" s="351">
        <v>0.14399999999999999</v>
      </c>
      <c r="F100" s="351">
        <v>0.151</v>
      </c>
      <c r="G100" s="351">
        <v>0.14199999999999999</v>
      </c>
      <c r="H100" s="351">
        <v>0.13500000000000001</v>
      </c>
      <c r="I100" s="351">
        <v>0.13100000000000001</v>
      </c>
      <c r="J100" s="351">
        <v>0.13100000000000001</v>
      </c>
      <c r="K100" s="351">
        <v>0.151</v>
      </c>
      <c r="L100" s="330"/>
      <c r="M100" s="330"/>
      <c r="N100" s="330"/>
      <c r="O100" s="330"/>
    </row>
    <row r="101" spans="1:15" ht="15.5" x14ac:dyDescent="0.35">
      <c r="A101" s="355" t="s">
        <v>27</v>
      </c>
      <c r="B101" s="366">
        <v>7.9000000000000001E-2</v>
      </c>
      <c r="C101" s="366">
        <v>7.8E-2</v>
      </c>
      <c r="D101" s="366">
        <v>7.3999999999999996E-2</v>
      </c>
      <c r="E101" s="366">
        <v>7.1999999999999995E-2</v>
      </c>
      <c r="F101" s="366">
        <v>7.5999999999999998E-2</v>
      </c>
      <c r="G101" s="366">
        <v>7.2999999999999995E-2</v>
      </c>
      <c r="H101" s="366">
        <v>6.6000000000000003E-2</v>
      </c>
      <c r="I101" s="366">
        <v>6.2E-2</v>
      </c>
      <c r="J101" s="366">
        <v>6.2E-2</v>
      </c>
      <c r="K101" s="366">
        <v>7.5999999999999998E-2</v>
      </c>
      <c r="L101" s="330"/>
      <c r="M101" s="330"/>
      <c r="N101" s="330"/>
      <c r="O101" s="330"/>
    </row>
    <row r="102" spans="1:15" ht="15.5" x14ac:dyDescent="0.35">
      <c r="A102" s="291" t="s">
        <v>28</v>
      </c>
      <c r="B102" s="351">
        <v>4.1000000000000002E-2</v>
      </c>
      <c r="C102" s="351">
        <v>3.4000000000000002E-2</v>
      </c>
      <c r="D102" s="351">
        <v>2.9000000000000001E-2</v>
      </c>
      <c r="E102" s="351">
        <v>3.4000000000000002E-2</v>
      </c>
      <c r="F102" s="351">
        <v>3.4000000000000002E-2</v>
      </c>
      <c r="G102" s="351">
        <v>2.7E-2</v>
      </c>
      <c r="H102" s="351">
        <v>3.7999999999999999E-2</v>
      </c>
      <c r="I102" s="351">
        <v>3.9E-2</v>
      </c>
      <c r="J102" s="351">
        <v>3.9E-2</v>
      </c>
      <c r="K102" s="351">
        <v>3.4000000000000002E-2</v>
      </c>
      <c r="L102" s="330"/>
      <c r="M102" s="330"/>
      <c r="N102" s="330"/>
      <c r="O102" s="330"/>
    </row>
    <row r="103" spans="1:15" ht="15.5" x14ac:dyDescent="0.35">
      <c r="A103" s="355" t="s">
        <v>29</v>
      </c>
      <c r="B103" s="366">
        <v>3.3000000000000002E-2</v>
      </c>
      <c r="C103" s="366">
        <v>0.03</v>
      </c>
      <c r="D103" s="366">
        <v>3.3000000000000002E-2</v>
      </c>
      <c r="E103" s="366">
        <v>3.1E-2</v>
      </c>
      <c r="F103" s="366">
        <v>3.2000000000000001E-2</v>
      </c>
      <c r="G103" s="366">
        <v>2.9000000000000001E-2</v>
      </c>
      <c r="H103" s="366">
        <v>2.5999999999999999E-2</v>
      </c>
      <c r="I103" s="366">
        <v>2.8000000000000001E-2</v>
      </c>
      <c r="J103" s="366">
        <v>2.8000000000000001E-2</v>
      </c>
      <c r="K103" s="366">
        <v>3.2000000000000001E-2</v>
      </c>
      <c r="L103" s="330"/>
      <c r="M103" s="330"/>
      <c r="N103" s="330"/>
      <c r="O103" s="330"/>
    </row>
    <row r="104" spans="1:15" ht="15.5" x14ac:dyDescent="0.35">
      <c r="A104" s="291" t="s">
        <v>30</v>
      </c>
      <c r="B104" s="351">
        <v>2.9000000000000001E-2</v>
      </c>
      <c r="C104" s="351">
        <v>0.03</v>
      </c>
      <c r="D104" s="351">
        <v>2.9000000000000001E-2</v>
      </c>
      <c r="E104" s="351">
        <v>2.8000000000000001E-2</v>
      </c>
      <c r="F104" s="351">
        <v>2.9000000000000001E-2</v>
      </c>
      <c r="G104" s="351">
        <v>2.4E-2</v>
      </c>
      <c r="H104" s="351">
        <v>2.1000000000000001E-2</v>
      </c>
      <c r="I104" s="351">
        <v>2.4E-2</v>
      </c>
      <c r="J104" s="351">
        <v>2.4E-2</v>
      </c>
      <c r="K104" s="351">
        <v>2.9000000000000001E-2</v>
      </c>
      <c r="L104" s="330"/>
      <c r="M104" s="330"/>
      <c r="N104" s="330"/>
      <c r="O104" s="330"/>
    </row>
    <row r="105" spans="1:15" ht="15.5" x14ac:dyDescent="0.35">
      <c r="A105" s="355" t="s">
        <v>31</v>
      </c>
      <c r="B105" s="366">
        <v>8.9999999999999993E-3</v>
      </c>
      <c r="C105" s="366">
        <v>1.0999999999999999E-2</v>
      </c>
      <c r="D105" s="366">
        <v>1.0999999999999999E-2</v>
      </c>
      <c r="E105" s="366">
        <v>1.0999999999999999E-2</v>
      </c>
      <c r="F105" s="366">
        <v>1.0999999999999999E-2</v>
      </c>
      <c r="G105" s="366">
        <v>1.0999999999999999E-2</v>
      </c>
      <c r="H105" s="366">
        <v>1.0999999999999999E-2</v>
      </c>
      <c r="I105" s="366">
        <v>8.0000000000000002E-3</v>
      </c>
      <c r="J105" s="366">
        <v>8.0000000000000002E-3</v>
      </c>
      <c r="K105" s="366">
        <v>1.0999999999999999E-2</v>
      </c>
      <c r="L105" s="330"/>
      <c r="M105" s="330"/>
      <c r="N105" s="330"/>
      <c r="O105" s="330"/>
    </row>
    <row r="106" spans="1:15" ht="15.5" x14ac:dyDescent="0.35">
      <c r="A106" s="311" t="s">
        <v>32</v>
      </c>
      <c r="B106" s="352">
        <v>2.1999999999999999E-2</v>
      </c>
      <c r="C106" s="352">
        <v>2.1000000000000001E-2</v>
      </c>
      <c r="D106" s="352">
        <v>2.3E-2</v>
      </c>
      <c r="E106" s="352">
        <v>2.7E-2</v>
      </c>
      <c r="F106" s="352">
        <v>2.1999999999999999E-2</v>
      </c>
      <c r="G106" s="352">
        <v>2.4E-2</v>
      </c>
      <c r="H106" s="352">
        <v>2.7E-2</v>
      </c>
      <c r="I106" s="352">
        <v>2.5000000000000001E-2</v>
      </c>
      <c r="J106" s="352">
        <v>2.5000000000000001E-2</v>
      </c>
      <c r="K106" s="352">
        <v>2.1999999999999999E-2</v>
      </c>
      <c r="L106" s="330"/>
      <c r="M106" s="330"/>
      <c r="N106" s="330"/>
      <c r="O106" s="330"/>
    </row>
    <row r="107" spans="1:15" ht="15.5" x14ac:dyDescent="0.35">
      <c r="A107" s="307" t="s">
        <v>115</v>
      </c>
      <c r="B107" s="324"/>
      <c r="C107" s="324"/>
      <c r="D107" s="331"/>
      <c r="E107" s="324"/>
      <c r="F107" s="324"/>
      <c r="G107" s="324"/>
      <c r="H107" s="324"/>
      <c r="I107" s="324"/>
      <c r="J107" s="324"/>
      <c r="K107" s="324"/>
      <c r="L107" s="316"/>
      <c r="M107" s="316"/>
      <c r="N107" s="316"/>
      <c r="O107" s="316"/>
    </row>
    <row r="108" spans="1:15" ht="15.5" x14ac:dyDescent="0.35">
      <c r="A108" s="355" t="s">
        <v>25</v>
      </c>
      <c r="B108" s="366">
        <v>0.52800000000000002</v>
      </c>
      <c r="C108" s="366">
        <v>0.58599999999999997</v>
      </c>
      <c r="D108" s="366">
        <v>0.60799999999999998</v>
      </c>
      <c r="E108" s="366">
        <v>0.61499999999999999</v>
      </c>
      <c r="F108" s="366">
        <v>0.58499999999999996</v>
      </c>
      <c r="G108" s="366">
        <v>0.55000000000000004</v>
      </c>
      <c r="H108" s="366">
        <v>0.60399999999999998</v>
      </c>
      <c r="I108" s="366">
        <v>0.61699999999999999</v>
      </c>
      <c r="J108" s="366">
        <v>0.61699999999999999</v>
      </c>
      <c r="K108" s="366">
        <v>0.58499999999999996</v>
      </c>
      <c r="L108" s="330"/>
      <c r="M108" s="330"/>
      <c r="N108" s="330"/>
      <c r="O108" s="330"/>
    </row>
    <row r="109" spans="1:15" ht="15.5" x14ac:dyDescent="0.35">
      <c r="A109" s="291" t="s">
        <v>28</v>
      </c>
      <c r="B109" s="351">
        <v>0.114</v>
      </c>
      <c r="C109" s="351">
        <v>9.4E-2</v>
      </c>
      <c r="D109" s="351">
        <v>9.0999999999999998E-2</v>
      </c>
      <c r="E109" s="351">
        <v>0.09</v>
      </c>
      <c r="F109" s="351">
        <v>9.6000000000000002E-2</v>
      </c>
      <c r="G109" s="351">
        <v>0.106</v>
      </c>
      <c r="H109" s="351">
        <v>9.2999999999999999E-2</v>
      </c>
      <c r="I109" s="351">
        <v>9.0999999999999998E-2</v>
      </c>
      <c r="J109" s="351">
        <v>9.0999999999999998E-2</v>
      </c>
      <c r="K109" s="351">
        <v>9.6000000000000002E-2</v>
      </c>
      <c r="L109" s="330"/>
      <c r="M109" s="330"/>
      <c r="N109" s="330"/>
      <c r="O109" s="330"/>
    </row>
    <row r="110" spans="1:15" ht="15.5" x14ac:dyDescent="0.35">
      <c r="A110" s="355" t="s">
        <v>33</v>
      </c>
      <c r="B110" s="366">
        <v>6.0999999999999999E-2</v>
      </c>
      <c r="C110" s="366">
        <v>5.6000000000000001E-2</v>
      </c>
      <c r="D110" s="366">
        <v>5.0999999999999997E-2</v>
      </c>
      <c r="E110" s="366">
        <v>4.7E-2</v>
      </c>
      <c r="F110" s="366">
        <v>5.3999999999999999E-2</v>
      </c>
      <c r="G110" s="366">
        <v>5.0999999999999997E-2</v>
      </c>
      <c r="H110" s="366">
        <v>4.9000000000000002E-2</v>
      </c>
      <c r="I110" s="366">
        <v>4.7E-2</v>
      </c>
      <c r="J110" s="366">
        <v>4.7E-2</v>
      </c>
      <c r="K110" s="366">
        <v>5.3999999999999999E-2</v>
      </c>
      <c r="L110" s="330"/>
      <c r="M110" s="330"/>
      <c r="N110" s="330"/>
      <c r="O110" s="330"/>
    </row>
    <row r="111" spans="1:15" ht="15.5" x14ac:dyDescent="0.35">
      <c r="A111" s="291" t="s">
        <v>34</v>
      </c>
      <c r="B111" s="351">
        <v>6.4000000000000001E-2</v>
      </c>
      <c r="C111" s="351">
        <v>5.3999999999999999E-2</v>
      </c>
      <c r="D111" s="351">
        <v>0.05</v>
      </c>
      <c r="E111" s="351">
        <v>4.3999999999999997E-2</v>
      </c>
      <c r="F111" s="351">
        <v>5.1999999999999998E-2</v>
      </c>
      <c r="G111" s="351">
        <v>4.9000000000000002E-2</v>
      </c>
      <c r="H111" s="351">
        <v>4.5999999999999999E-2</v>
      </c>
      <c r="I111" s="351">
        <v>4.1000000000000002E-2</v>
      </c>
      <c r="J111" s="351">
        <v>4.1000000000000002E-2</v>
      </c>
      <c r="K111" s="351">
        <v>5.1999999999999998E-2</v>
      </c>
      <c r="L111" s="330"/>
      <c r="M111" s="330"/>
      <c r="N111" s="330"/>
      <c r="O111" s="330"/>
    </row>
    <row r="112" spans="1:15" ht="15.5" x14ac:dyDescent="0.35">
      <c r="A112" s="355" t="s">
        <v>27</v>
      </c>
      <c r="B112" s="366">
        <v>5.1999999999999998E-2</v>
      </c>
      <c r="C112" s="366">
        <v>4.2000000000000003E-2</v>
      </c>
      <c r="D112" s="366">
        <v>3.6999999999999998E-2</v>
      </c>
      <c r="E112" s="366">
        <v>4.1000000000000002E-2</v>
      </c>
      <c r="F112" s="366">
        <v>4.2999999999999997E-2</v>
      </c>
      <c r="G112" s="366">
        <v>5.5E-2</v>
      </c>
      <c r="H112" s="366">
        <v>4.2000000000000003E-2</v>
      </c>
      <c r="I112" s="366">
        <v>3.6999999999999998E-2</v>
      </c>
      <c r="J112" s="366">
        <v>3.6999999999999998E-2</v>
      </c>
      <c r="K112" s="366">
        <v>4.2999999999999997E-2</v>
      </c>
      <c r="L112" s="330"/>
      <c r="M112" s="330"/>
      <c r="N112" s="330"/>
      <c r="O112" s="330"/>
    </row>
    <row r="113" spans="1:15" ht="15.5" x14ac:dyDescent="0.35">
      <c r="A113" s="291" t="s">
        <v>29</v>
      </c>
      <c r="B113" s="351">
        <v>4.2999999999999997E-2</v>
      </c>
      <c r="C113" s="351">
        <v>0.04</v>
      </c>
      <c r="D113" s="351">
        <v>3.9E-2</v>
      </c>
      <c r="E113" s="351">
        <v>3.7999999999999999E-2</v>
      </c>
      <c r="F113" s="351">
        <v>0.04</v>
      </c>
      <c r="G113" s="351">
        <v>4.1000000000000002E-2</v>
      </c>
      <c r="H113" s="351">
        <v>2.8000000000000001E-2</v>
      </c>
      <c r="I113" s="351">
        <v>3.1E-2</v>
      </c>
      <c r="J113" s="351">
        <v>3.1E-2</v>
      </c>
      <c r="K113" s="351">
        <v>0.04</v>
      </c>
      <c r="L113" s="330"/>
      <c r="M113" s="330"/>
      <c r="N113" s="330"/>
      <c r="O113" s="330"/>
    </row>
    <row r="114" spans="1:15" ht="15.5" x14ac:dyDescent="0.35">
      <c r="A114" s="355" t="s">
        <v>26</v>
      </c>
      <c r="B114" s="366">
        <v>2.7E-2</v>
      </c>
      <c r="C114" s="366">
        <v>2.5999999999999999E-2</v>
      </c>
      <c r="D114" s="366">
        <v>2.4E-2</v>
      </c>
      <c r="E114" s="366">
        <v>2.1999999999999999E-2</v>
      </c>
      <c r="F114" s="366">
        <v>2.5000000000000001E-2</v>
      </c>
      <c r="G114" s="366">
        <v>2.9000000000000001E-2</v>
      </c>
      <c r="H114" s="366">
        <v>3.1E-2</v>
      </c>
      <c r="I114" s="366">
        <v>3.1E-2</v>
      </c>
      <c r="J114" s="366">
        <v>3.1E-2</v>
      </c>
      <c r="K114" s="366">
        <v>2.5000000000000001E-2</v>
      </c>
      <c r="L114" s="330"/>
      <c r="M114" s="330"/>
      <c r="N114" s="330"/>
      <c r="O114" s="330"/>
    </row>
    <row r="115" spans="1:15" ht="15.5" x14ac:dyDescent="0.35">
      <c r="A115" s="291" t="s">
        <v>35</v>
      </c>
      <c r="B115" s="351">
        <v>2.1000000000000001E-2</v>
      </c>
      <c r="C115" s="351">
        <v>2.1999999999999999E-2</v>
      </c>
      <c r="D115" s="351">
        <v>1.7999999999999999E-2</v>
      </c>
      <c r="E115" s="351">
        <v>1.9E-2</v>
      </c>
      <c r="F115" s="351">
        <v>0.02</v>
      </c>
      <c r="G115" s="351">
        <v>2.1000000000000001E-2</v>
      </c>
      <c r="H115" s="351">
        <v>2.1000000000000001E-2</v>
      </c>
      <c r="I115" s="351">
        <v>2.1999999999999999E-2</v>
      </c>
      <c r="J115" s="351">
        <v>2.1999999999999999E-2</v>
      </c>
      <c r="K115" s="351">
        <v>0.02</v>
      </c>
      <c r="L115" s="330"/>
      <c r="M115" s="330"/>
      <c r="N115" s="330"/>
      <c r="O115" s="330"/>
    </row>
    <row r="116" spans="1:15" ht="15.5" x14ac:dyDescent="0.35">
      <c r="A116" s="355" t="s">
        <v>31</v>
      </c>
      <c r="B116" s="366">
        <v>2.1999999999999999E-2</v>
      </c>
      <c r="C116" s="366">
        <v>1.7999999999999999E-2</v>
      </c>
      <c r="D116" s="366">
        <v>1.7000000000000001E-2</v>
      </c>
      <c r="E116" s="366">
        <v>1.7000000000000001E-2</v>
      </c>
      <c r="F116" s="366">
        <v>1.9E-2</v>
      </c>
      <c r="G116" s="366">
        <v>2.1000000000000001E-2</v>
      </c>
      <c r="H116" s="366">
        <v>1.6E-2</v>
      </c>
      <c r="I116" s="366">
        <v>1.6E-2</v>
      </c>
      <c r="J116" s="366">
        <v>1.6E-2</v>
      </c>
      <c r="K116" s="366">
        <v>1.9E-2</v>
      </c>
      <c r="L116" s="330"/>
      <c r="M116" s="330"/>
      <c r="N116" s="330"/>
      <c r="O116" s="330"/>
    </row>
    <row r="117" spans="1:15" ht="15.5" x14ac:dyDescent="0.35">
      <c r="A117" s="291" t="s">
        <v>30</v>
      </c>
      <c r="B117" s="351">
        <v>1.2E-2</v>
      </c>
      <c r="C117" s="351">
        <v>0.01</v>
      </c>
      <c r="D117" s="351">
        <v>0.01</v>
      </c>
      <c r="E117" s="351">
        <v>0.01</v>
      </c>
      <c r="F117" s="351">
        <v>1.0999999999999999E-2</v>
      </c>
      <c r="G117" s="351">
        <v>1.4E-2</v>
      </c>
      <c r="H117" s="351">
        <v>0.01</v>
      </c>
      <c r="I117" s="351">
        <v>8.9999999999999993E-3</v>
      </c>
      <c r="J117" s="351">
        <v>8.9999999999999993E-3</v>
      </c>
      <c r="K117" s="351">
        <v>1.0999999999999999E-2</v>
      </c>
      <c r="L117" s="330"/>
      <c r="M117" s="330"/>
      <c r="N117" s="330"/>
      <c r="O117" s="330"/>
    </row>
    <row r="118" spans="1:15" ht="15.5" x14ac:dyDescent="0.35">
      <c r="A118" s="355" t="s">
        <v>36</v>
      </c>
      <c r="B118" s="366">
        <v>0</v>
      </c>
      <c r="C118" s="366">
        <v>0</v>
      </c>
      <c r="D118" s="366">
        <v>0</v>
      </c>
      <c r="E118" s="366">
        <v>0</v>
      </c>
      <c r="F118" s="366">
        <v>0</v>
      </c>
      <c r="G118" s="366">
        <v>0</v>
      </c>
      <c r="H118" s="366">
        <v>0</v>
      </c>
      <c r="I118" s="366">
        <v>0</v>
      </c>
      <c r="J118" s="366">
        <v>0</v>
      </c>
      <c r="K118" s="366">
        <v>0</v>
      </c>
      <c r="L118" s="330"/>
      <c r="M118" s="330"/>
      <c r="N118" s="330"/>
      <c r="O118" s="330"/>
    </row>
    <row r="119" spans="1:15" ht="15.5" x14ac:dyDescent="0.35">
      <c r="A119" s="291" t="s">
        <v>37</v>
      </c>
      <c r="B119" s="351">
        <v>0</v>
      </c>
      <c r="C119" s="351">
        <v>0</v>
      </c>
      <c r="D119" s="351">
        <v>0</v>
      </c>
      <c r="E119" s="351">
        <v>0</v>
      </c>
      <c r="F119" s="351">
        <v>0</v>
      </c>
      <c r="G119" s="351">
        <v>0</v>
      </c>
      <c r="H119" s="351">
        <v>0</v>
      </c>
      <c r="I119" s="351">
        <v>0</v>
      </c>
      <c r="J119" s="351">
        <v>0</v>
      </c>
      <c r="K119" s="351">
        <v>0</v>
      </c>
      <c r="L119" s="330"/>
      <c r="M119" s="330"/>
      <c r="N119" s="330"/>
      <c r="O119" s="330"/>
    </row>
    <row r="120" spans="1:15" ht="15.5" x14ac:dyDescent="0.35">
      <c r="A120" s="361" t="s">
        <v>32</v>
      </c>
      <c r="B120" s="367">
        <v>5.6000000000000001E-2</v>
      </c>
      <c r="C120" s="367">
        <v>5.1999999999999998E-2</v>
      </c>
      <c r="D120" s="367">
        <v>5.5E-2</v>
      </c>
      <c r="E120" s="367">
        <v>5.7000000000000002E-2</v>
      </c>
      <c r="F120" s="367">
        <v>5.5E-2</v>
      </c>
      <c r="G120" s="367">
        <v>6.3E-2</v>
      </c>
      <c r="H120" s="367">
        <v>0.06</v>
      </c>
      <c r="I120" s="367">
        <v>5.8000000000000003E-2</v>
      </c>
      <c r="J120" s="367">
        <v>5.8000000000000003E-2</v>
      </c>
      <c r="K120" s="367">
        <v>5.5E-2</v>
      </c>
      <c r="L120" s="330"/>
      <c r="M120" s="330"/>
      <c r="N120" s="330"/>
      <c r="O120" s="330"/>
    </row>
    <row r="121" spans="1:15" ht="1.4" customHeight="1" x14ac:dyDescent="0.3">
      <c r="A121" s="312"/>
      <c r="B121" s="312"/>
      <c r="C121" s="312"/>
      <c r="E121" s="312"/>
      <c r="F121" s="312"/>
      <c r="G121" s="312"/>
      <c r="J121" s="320"/>
      <c r="K121" s="320"/>
    </row>
    <row r="122" spans="1:15" x14ac:dyDescent="0.3">
      <c r="A122" s="305" t="s">
        <v>58</v>
      </c>
      <c r="B122" s="334"/>
      <c r="C122" s="334"/>
      <c r="D122" s="335"/>
      <c r="E122" s="334"/>
      <c r="F122" s="334"/>
      <c r="G122" s="334"/>
      <c r="H122" s="334"/>
      <c r="I122" s="334"/>
      <c r="J122" s="334"/>
      <c r="K122" s="334"/>
      <c r="L122" s="292"/>
      <c r="M122" s="292"/>
      <c r="N122" s="292"/>
      <c r="O122" s="292"/>
    </row>
    <row r="123" spans="1:15" ht="15.5" x14ac:dyDescent="0.35">
      <c r="A123" s="355" t="s">
        <v>68</v>
      </c>
      <c r="B123" s="368">
        <v>26705</v>
      </c>
      <c r="C123" s="368">
        <v>27431</v>
      </c>
      <c r="D123" s="368">
        <v>28447</v>
      </c>
      <c r="E123" s="368">
        <v>30156</v>
      </c>
      <c r="F123" s="368">
        <f>E123</f>
        <v>30156</v>
      </c>
      <c r="G123" s="368">
        <v>31412</v>
      </c>
      <c r="H123" s="368">
        <v>33111</v>
      </c>
      <c r="I123" s="368">
        <v>35451</v>
      </c>
      <c r="J123" s="368">
        <v>35451</v>
      </c>
      <c r="K123" s="368">
        <f>J123</f>
        <v>35451</v>
      </c>
      <c r="L123" s="332"/>
      <c r="M123" s="332"/>
      <c r="N123" s="332"/>
      <c r="O123" s="332"/>
    </row>
    <row r="124" spans="1:15" ht="15.5" x14ac:dyDescent="0.35">
      <c r="A124" s="291" t="s">
        <v>88</v>
      </c>
      <c r="B124" s="353">
        <v>23709</v>
      </c>
      <c r="C124" s="353">
        <v>24316</v>
      </c>
      <c r="D124" s="353">
        <v>25235</v>
      </c>
      <c r="E124" s="353">
        <v>26760</v>
      </c>
      <c r="F124" s="353">
        <f>E124</f>
        <v>26760</v>
      </c>
      <c r="G124" s="353">
        <v>27893</v>
      </c>
      <c r="H124" s="353">
        <v>29433</v>
      </c>
      <c r="I124" s="353">
        <v>31465</v>
      </c>
      <c r="J124" s="353">
        <v>31465</v>
      </c>
      <c r="K124" s="353">
        <f>J124</f>
        <v>31465</v>
      </c>
      <c r="L124" s="332"/>
      <c r="M124" s="332"/>
      <c r="N124" s="332"/>
      <c r="O124" s="332"/>
    </row>
    <row r="125" spans="1:15" ht="15.5" x14ac:dyDescent="0.35">
      <c r="A125" s="361" t="s">
        <v>76</v>
      </c>
      <c r="B125" s="369">
        <v>0.77600000000000002</v>
      </c>
      <c r="C125" s="369">
        <v>0.78</v>
      </c>
      <c r="D125" s="369">
        <v>0.76400000000000001</v>
      </c>
      <c r="E125" s="369">
        <v>0.80200000000000005</v>
      </c>
      <c r="F125" s="369">
        <v>0.78100000000000003</v>
      </c>
      <c r="G125" s="369">
        <v>0.79900000000000004</v>
      </c>
      <c r="H125" s="369">
        <v>0.78400000000000003</v>
      </c>
      <c r="I125" s="369">
        <v>0.76100000000000001</v>
      </c>
      <c r="J125" s="369">
        <v>0.76100000000000001</v>
      </c>
      <c r="K125" s="369">
        <v>0.78100000000000003</v>
      </c>
      <c r="L125" s="330"/>
      <c r="M125" s="330"/>
      <c r="N125" s="330"/>
      <c r="O125" s="330"/>
    </row>
    <row r="126" spans="1:15" ht="15.5" x14ac:dyDescent="0.35">
      <c r="A126" s="307" t="s">
        <v>116</v>
      </c>
      <c r="B126" s="317"/>
      <c r="C126" s="317"/>
      <c r="D126" s="317"/>
      <c r="E126" s="317"/>
      <c r="F126" s="317"/>
      <c r="G126" s="317"/>
      <c r="H126" s="317"/>
      <c r="I126" s="317"/>
      <c r="J126" s="317"/>
      <c r="K126" s="317"/>
      <c r="L126" s="330"/>
      <c r="M126" s="330"/>
      <c r="N126" s="330"/>
      <c r="O126" s="330"/>
    </row>
    <row r="127" spans="1:15" ht="15.5" x14ac:dyDescent="0.35">
      <c r="A127" s="355" t="s">
        <v>68</v>
      </c>
      <c r="B127" s="359">
        <v>0.19</v>
      </c>
      <c r="C127" s="359">
        <v>0.18099999999999999</v>
      </c>
      <c r="D127" s="359">
        <v>0.159</v>
      </c>
      <c r="E127" s="359">
        <v>0.16200000000000001</v>
      </c>
      <c r="F127" s="359">
        <f>E127</f>
        <v>0.16200000000000001</v>
      </c>
      <c r="G127" s="359">
        <v>0.17599999999999999</v>
      </c>
      <c r="H127" s="359">
        <v>0.20699999999999999</v>
      </c>
      <c r="I127" s="359">
        <v>0.246</v>
      </c>
      <c r="J127" s="359">
        <v>0.246</v>
      </c>
      <c r="K127" s="359">
        <f>J127</f>
        <v>0.246</v>
      </c>
      <c r="L127" s="330"/>
      <c r="M127" s="330"/>
      <c r="N127" s="330"/>
      <c r="O127" s="330"/>
    </row>
    <row r="128" spans="1:15" ht="15.5" x14ac:dyDescent="0.35">
      <c r="A128" s="311" t="s">
        <v>88</v>
      </c>
      <c r="B128" s="345">
        <v>0.20499999999999999</v>
      </c>
      <c r="C128" s="345">
        <v>0.191</v>
      </c>
      <c r="D128" s="345">
        <v>0.16600000000000001</v>
      </c>
      <c r="E128" s="345">
        <v>0.16400000000000001</v>
      </c>
      <c r="F128" s="345">
        <f>E128</f>
        <v>0.16400000000000001</v>
      </c>
      <c r="G128" s="345">
        <v>0.17599999999999999</v>
      </c>
      <c r="H128" s="345">
        <v>0.21</v>
      </c>
      <c r="I128" s="345">
        <v>0.247</v>
      </c>
      <c r="J128" s="345">
        <v>0.247</v>
      </c>
      <c r="K128" s="345">
        <f>J128</f>
        <v>0.247</v>
      </c>
      <c r="L128" s="330"/>
      <c r="M128" s="330"/>
      <c r="N128" s="330"/>
      <c r="O128" s="330"/>
    </row>
    <row r="129" spans="1:15" x14ac:dyDescent="0.3">
      <c r="A129" s="307" t="s">
        <v>96</v>
      </c>
      <c r="B129" s="324"/>
      <c r="C129" s="324"/>
      <c r="D129" s="331"/>
      <c r="E129" s="324"/>
      <c r="F129" s="324"/>
      <c r="G129" s="324"/>
      <c r="H129" s="324"/>
      <c r="I129" s="324"/>
      <c r="J129" s="324"/>
      <c r="K129" s="324"/>
    </row>
    <row r="130" spans="1:15" x14ac:dyDescent="0.3">
      <c r="A130" s="355" t="s">
        <v>97</v>
      </c>
      <c r="B130" s="368"/>
      <c r="C130" s="368"/>
      <c r="D130" s="368"/>
      <c r="E130" s="368"/>
      <c r="F130" s="368">
        <v>8250</v>
      </c>
      <c r="G130" s="368"/>
      <c r="H130" s="368"/>
      <c r="I130" s="368"/>
      <c r="J130" s="368"/>
      <c r="K130" s="368">
        <v>8250</v>
      </c>
    </row>
    <row r="131" spans="1:15" x14ac:dyDescent="0.3">
      <c r="A131" s="291" t="s">
        <v>98</v>
      </c>
      <c r="B131" s="353"/>
      <c r="C131" s="353"/>
      <c r="D131" s="353"/>
      <c r="E131" s="353"/>
      <c r="F131" s="353">
        <v>5850</v>
      </c>
      <c r="G131" s="353"/>
      <c r="H131" s="353"/>
      <c r="I131" s="353"/>
      <c r="J131" s="353"/>
      <c r="K131" s="353">
        <v>5850</v>
      </c>
    </row>
    <row r="132" spans="1:15" x14ac:dyDescent="0.3">
      <c r="A132" s="355" t="s">
        <v>99</v>
      </c>
      <c r="B132" s="368"/>
      <c r="C132" s="368"/>
      <c r="D132" s="368"/>
      <c r="E132" s="368"/>
      <c r="F132" s="368">
        <v>4450</v>
      </c>
      <c r="G132" s="368"/>
      <c r="H132" s="368"/>
      <c r="I132" s="368"/>
      <c r="J132" s="368"/>
      <c r="K132" s="368">
        <v>4450</v>
      </c>
    </row>
    <row r="133" spans="1:15" x14ac:dyDescent="0.3">
      <c r="A133" s="291" t="s">
        <v>100</v>
      </c>
      <c r="B133" s="353"/>
      <c r="C133" s="353"/>
      <c r="D133" s="353"/>
      <c r="E133" s="353"/>
      <c r="F133" s="353">
        <v>2950</v>
      </c>
      <c r="G133" s="353"/>
      <c r="H133" s="353"/>
      <c r="I133" s="353"/>
      <c r="J133" s="353"/>
      <c r="K133" s="353">
        <v>2950</v>
      </c>
    </row>
    <row r="134" spans="1:15" x14ac:dyDescent="0.3">
      <c r="A134" s="355" t="s">
        <v>101</v>
      </c>
      <c r="B134" s="368"/>
      <c r="C134" s="368"/>
      <c r="D134" s="368"/>
      <c r="E134" s="368"/>
      <c r="F134" s="368">
        <v>2300</v>
      </c>
      <c r="G134" s="368"/>
      <c r="H134" s="368"/>
      <c r="I134" s="368"/>
      <c r="J134" s="368"/>
      <c r="K134" s="368">
        <v>2300</v>
      </c>
    </row>
    <row r="135" spans="1:15" x14ac:dyDescent="0.3">
      <c r="A135" s="291" t="s">
        <v>16</v>
      </c>
      <c r="B135" s="353"/>
      <c r="C135" s="353"/>
      <c r="D135" s="353"/>
      <c r="E135" s="353"/>
      <c r="F135" s="353">
        <v>2150</v>
      </c>
      <c r="G135" s="353"/>
      <c r="H135" s="353"/>
      <c r="I135" s="353"/>
      <c r="J135" s="353"/>
      <c r="K135" s="353">
        <v>2150</v>
      </c>
    </row>
    <row r="136" spans="1:15" x14ac:dyDescent="0.3">
      <c r="A136" s="361" t="s">
        <v>102</v>
      </c>
      <c r="B136" s="370"/>
      <c r="C136" s="370"/>
      <c r="D136" s="370"/>
      <c r="E136" s="370"/>
      <c r="F136" s="370">
        <v>850</v>
      </c>
      <c r="G136" s="370"/>
      <c r="H136" s="370"/>
      <c r="I136" s="370"/>
      <c r="J136" s="370"/>
      <c r="K136" s="370">
        <v>850</v>
      </c>
    </row>
    <row r="137" spans="1:15" ht="1.4" customHeight="1" x14ac:dyDescent="0.3">
      <c r="A137" s="312"/>
      <c r="B137" s="312"/>
      <c r="C137" s="312"/>
      <c r="E137" s="312"/>
      <c r="F137" s="312"/>
      <c r="G137" s="312"/>
      <c r="H137" s="312"/>
      <c r="I137" s="312"/>
      <c r="J137" s="320"/>
      <c r="K137" s="320"/>
      <c r="L137" s="292"/>
      <c r="M137" s="292"/>
      <c r="N137" s="292"/>
      <c r="O137" s="292"/>
    </row>
    <row r="138" spans="1:15" x14ac:dyDescent="0.3">
      <c r="A138" s="305" t="s">
        <v>117</v>
      </c>
      <c r="B138" s="333"/>
      <c r="C138" s="333"/>
      <c r="D138" s="333"/>
      <c r="E138" s="333"/>
      <c r="F138" s="333"/>
      <c r="G138" s="333"/>
      <c r="H138" s="333"/>
      <c r="I138" s="333"/>
      <c r="J138" s="306"/>
      <c r="K138" s="306"/>
      <c r="L138" s="292"/>
      <c r="M138" s="292"/>
      <c r="N138" s="292"/>
      <c r="O138" s="292"/>
    </row>
    <row r="139" spans="1:15" x14ac:dyDescent="0.3">
      <c r="A139" s="307" t="s">
        <v>75</v>
      </c>
      <c r="B139" s="324"/>
      <c r="C139" s="324"/>
      <c r="D139" s="331"/>
      <c r="E139" s="324"/>
      <c r="F139" s="324"/>
      <c r="G139" s="324"/>
      <c r="H139" s="324"/>
      <c r="I139" s="324"/>
      <c r="J139" s="324"/>
      <c r="K139" s="324"/>
    </row>
    <row r="140" spans="1:15" ht="15.5" x14ac:dyDescent="0.35">
      <c r="A140" s="355" t="s">
        <v>47</v>
      </c>
      <c r="B140" s="359">
        <v>0.23599999999999999</v>
      </c>
      <c r="C140" s="359">
        <v>0.22900000000000001</v>
      </c>
      <c r="D140" s="359">
        <v>0.22600000000000001</v>
      </c>
      <c r="E140" s="359">
        <v>0.20399999999999999</v>
      </c>
      <c r="F140" s="359">
        <v>0.223</v>
      </c>
      <c r="G140" s="359">
        <v>0.20100000000000001</v>
      </c>
      <c r="H140" s="359">
        <v>0.19400000000000001</v>
      </c>
      <c r="I140" s="359">
        <v>0.2</v>
      </c>
      <c r="J140" s="359">
        <v>0.2</v>
      </c>
      <c r="K140" s="359">
        <v>0.223</v>
      </c>
      <c r="L140" s="330"/>
      <c r="M140" s="330"/>
      <c r="N140" s="330"/>
      <c r="O140" s="330"/>
    </row>
    <row r="141" spans="1:15" ht="15.5" x14ac:dyDescent="0.35">
      <c r="A141" s="291" t="s">
        <v>48</v>
      </c>
      <c r="B141" s="344">
        <v>0.33300000000000002</v>
      </c>
      <c r="C141" s="344">
        <v>0.32200000000000001</v>
      </c>
      <c r="D141" s="344">
        <v>0.31900000000000001</v>
      </c>
      <c r="E141" s="344">
        <v>0.29799999999999999</v>
      </c>
      <c r="F141" s="344">
        <v>0.316</v>
      </c>
      <c r="G141" s="344">
        <v>0.29599999999999999</v>
      </c>
      <c r="H141" s="344">
        <v>0.28599999999999998</v>
      </c>
      <c r="I141" s="344">
        <v>0.28999999999999998</v>
      </c>
      <c r="J141" s="344">
        <v>0.28999999999999998</v>
      </c>
      <c r="K141" s="344">
        <v>0.316</v>
      </c>
      <c r="L141" s="330"/>
      <c r="M141" s="330"/>
      <c r="N141" s="330"/>
      <c r="O141" s="330"/>
    </row>
    <row r="142" spans="1:15" ht="15.5" x14ac:dyDescent="0.35">
      <c r="A142" s="355" t="s">
        <v>49</v>
      </c>
      <c r="B142" s="359">
        <v>0.44400000000000001</v>
      </c>
      <c r="C142" s="359">
        <v>0.434</v>
      </c>
      <c r="D142" s="359">
        <v>0.437</v>
      </c>
      <c r="E142" s="359">
        <v>0.42099999999999999</v>
      </c>
      <c r="F142" s="359">
        <v>0.42499999999999999</v>
      </c>
      <c r="G142" s="359">
        <v>0.41699999999999998</v>
      </c>
      <c r="H142" s="359">
        <v>0.40300000000000002</v>
      </c>
      <c r="I142" s="359">
        <v>0.40799999999999997</v>
      </c>
      <c r="J142" s="359">
        <v>0.40799999999999997</v>
      </c>
      <c r="K142" s="359">
        <v>0.42499999999999999</v>
      </c>
      <c r="L142" s="330"/>
      <c r="M142" s="330"/>
      <c r="N142" s="330"/>
      <c r="O142" s="330"/>
    </row>
    <row r="143" spans="1:15" ht="15.5" x14ac:dyDescent="0.35">
      <c r="A143" s="311" t="s">
        <v>50</v>
      </c>
      <c r="B143" s="345">
        <v>0.55600000000000005</v>
      </c>
      <c r="C143" s="345">
        <v>0.56599999999999995</v>
      </c>
      <c r="D143" s="345">
        <v>0.56299999999999994</v>
      </c>
      <c r="E143" s="345">
        <v>0.57899999999999996</v>
      </c>
      <c r="F143" s="345">
        <v>0.57499999999999996</v>
      </c>
      <c r="G143" s="345">
        <v>0.58299999999999996</v>
      </c>
      <c r="H143" s="345">
        <v>0.59699999999999998</v>
      </c>
      <c r="I143" s="345">
        <v>0.59199999999999997</v>
      </c>
      <c r="J143" s="345">
        <v>0.59199999999999997</v>
      </c>
      <c r="K143" s="345">
        <v>0.57499999999999996</v>
      </c>
      <c r="L143" s="316"/>
      <c r="M143" s="316"/>
      <c r="N143" s="316"/>
      <c r="O143" s="316"/>
    </row>
    <row r="144" spans="1:15" x14ac:dyDescent="0.3">
      <c r="A144" s="307" t="s">
        <v>104</v>
      </c>
      <c r="B144" s="331"/>
      <c r="C144" s="331"/>
      <c r="D144" s="331"/>
      <c r="E144" s="331"/>
      <c r="F144" s="331"/>
      <c r="G144" s="331"/>
      <c r="H144" s="331"/>
      <c r="I144" s="331"/>
      <c r="J144" s="324"/>
      <c r="K144" s="324"/>
      <c r="L144" s="292"/>
      <c r="M144" s="292"/>
      <c r="N144" s="292"/>
      <c r="O144" s="292"/>
    </row>
    <row r="145" spans="1:15" x14ac:dyDescent="0.3">
      <c r="A145" s="355" t="s">
        <v>105</v>
      </c>
      <c r="B145" s="355"/>
      <c r="C145" s="355"/>
      <c r="D145" s="355"/>
      <c r="E145" s="355"/>
      <c r="F145" s="372">
        <v>14</v>
      </c>
      <c r="G145" s="355"/>
      <c r="H145" s="355"/>
      <c r="I145" s="355"/>
      <c r="J145" s="355"/>
      <c r="K145" s="372">
        <v>14</v>
      </c>
    </row>
    <row r="146" spans="1:15" x14ac:dyDescent="0.3">
      <c r="A146" s="291" t="s">
        <v>106</v>
      </c>
      <c r="F146" s="371">
        <v>22</v>
      </c>
      <c r="K146" s="371">
        <v>22</v>
      </c>
    </row>
    <row r="147" spans="1:15" x14ac:dyDescent="0.3">
      <c r="A147" s="355" t="s">
        <v>107</v>
      </c>
      <c r="B147" s="355"/>
      <c r="C147" s="355"/>
      <c r="D147" s="355"/>
      <c r="E147" s="355"/>
      <c r="F147" s="372">
        <v>45</v>
      </c>
      <c r="G147" s="355"/>
      <c r="H147" s="355"/>
      <c r="I147" s="355"/>
      <c r="J147" s="355"/>
      <c r="K147" s="372">
        <v>45</v>
      </c>
    </row>
    <row r="148" spans="1:15" x14ac:dyDescent="0.3">
      <c r="A148" s="291" t="s">
        <v>108</v>
      </c>
      <c r="F148" s="371">
        <v>175</v>
      </c>
      <c r="K148" s="371">
        <v>175</v>
      </c>
    </row>
    <row r="149" spans="1:15" x14ac:dyDescent="0.3">
      <c r="A149" s="361" t="s">
        <v>109</v>
      </c>
      <c r="B149" s="361"/>
      <c r="C149" s="361"/>
      <c r="D149" s="361"/>
      <c r="E149" s="361"/>
      <c r="F149" s="373">
        <v>119</v>
      </c>
      <c r="G149" s="361"/>
      <c r="H149" s="361"/>
      <c r="I149" s="361"/>
      <c r="J149" s="361"/>
      <c r="K149" s="373">
        <v>119</v>
      </c>
    </row>
    <row r="150" spans="1:15" ht="15.5" x14ac:dyDescent="0.35">
      <c r="A150" s="307" t="s">
        <v>70</v>
      </c>
      <c r="B150" s="312"/>
      <c r="C150" s="312"/>
      <c r="E150" s="312"/>
      <c r="F150" s="312"/>
      <c r="G150" s="312"/>
      <c r="H150" s="312"/>
      <c r="I150" s="312"/>
      <c r="J150" s="312"/>
      <c r="K150" s="312"/>
      <c r="L150" s="302"/>
      <c r="M150" s="302"/>
      <c r="N150" s="302"/>
      <c r="O150" s="302"/>
    </row>
    <row r="151" spans="1:15" ht="15.5" x14ac:dyDescent="0.35">
      <c r="A151" s="355" t="s">
        <v>64</v>
      </c>
      <c r="B151" s="358">
        <v>383.9</v>
      </c>
      <c r="C151" s="358">
        <v>400.1</v>
      </c>
      <c r="D151" s="358">
        <v>421.8</v>
      </c>
      <c r="E151" s="358">
        <v>447.1</v>
      </c>
      <c r="F151" s="358">
        <v>1652.9</v>
      </c>
      <c r="G151" s="358">
        <v>464.2</v>
      </c>
      <c r="H151" s="358">
        <v>480</v>
      </c>
      <c r="I151" s="358">
        <v>507.7</v>
      </c>
      <c r="J151" s="358">
        <v>507.7</v>
      </c>
      <c r="K151" s="358">
        <v>1652.9</v>
      </c>
      <c r="L151" s="316"/>
      <c r="M151" s="316"/>
      <c r="N151" s="316"/>
      <c r="O151" s="316"/>
    </row>
    <row r="152" spans="1:15" ht="15.5" x14ac:dyDescent="0.35">
      <c r="A152" s="291" t="s">
        <v>65</v>
      </c>
      <c r="B152" s="342">
        <v>38.6</v>
      </c>
      <c r="C152" s="342">
        <v>44.2</v>
      </c>
      <c r="D152" s="342">
        <v>45</v>
      </c>
      <c r="E152" s="342">
        <v>56.5</v>
      </c>
      <c r="F152" s="342">
        <v>184.3</v>
      </c>
      <c r="G152" s="342">
        <v>55.3</v>
      </c>
      <c r="H152" s="342">
        <v>69.8</v>
      </c>
      <c r="I152" s="342">
        <v>78.7</v>
      </c>
      <c r="J152" s="342">
        <v>78.7</v>
      </c>
      <c r="K152" s="342">
        <v>184.3</v>
      </c>
      <c r="L152" s="316"/>
      <c r="M152" s="316"/>
      <c r="N152" s="316"/>
      <c r="O152" s="316"/>
    </row>
    <row r="153" spans="1:15" ht="15.5" x14ac:dyDescent="0.35">
      <c r="A153" s="355" t="s">
        <v>23</v>
      </c>
      <c r="B153" s="358">
        <v>1.3</v>
      </c>
      <c r="C153" s="358">
        <v>1</v>
      </c>
      <c r="D153" s="358">
        <v>1</v>
      </c>
      <c r="E153" s="358">
        <v>0.9</v>
      </c>
      <c r="F153" s="358">
        <v>4.0999999999999996</v>
      </c>
      <c r="G153" s="358">
        <v>1.2</v>
      </c>
      <c r="H153" s="358">
        <v>1</v>
      </c>
      <c r="I153" s="358">
        <v>1</v>
      </c>
      <c r="J153" s="358">
        <v>1</v>
      </c>
      <c r="K153" s="358">
        <v>4.0999999999999996</v>
      </c>
      <c r="L153" s="316"/>
      <c r="M153" s="316"/>
      <c r="N153" s="316"/>
      <c r="O153" s="316"/>
    </row>
    <row r="154" spans="1:15" ht="15.5" x14ac:dyDescent="0.35">
      <c r="A154" s="311" t="s">
        <v>24</v>
      </c>
      <c r="B154" s="343">
        <v>0.3</v>
      </c>
      <c r="C154" s="343">
        <v>0.3</v>
      </c>
      <c r="D154" s="343">
        <v>0.4</v>
      </c>
      <c r="E154" s="343">
        <v>0.4</v>
      </c>
      <c r="F154" s="343">
        <v>1.6</v>
      </c>
      <c r="G154" s="343">
        <v>0.6</v>
      </c>
      <c r="H154" s="343">
        <v>0.8</v>
      </c>
      <c r="I154" s="343">
        <v>0.7</v>
      </c>
      <c r="J154" s="343">
        <v>0.7</v>
      </c>
      <c r="K154" s="343">
        <v>1.6</v>
      </c>
      <c r="L154" s="316"/>
      <c r="M154" s="316"/>
      <c r="N154" s="316"/>
      <c r="O154" s="316"/>
    </row>
    <row r="155" spans="1:15" x14ac:dyDescent="0.3">
      <c r="A155" s="307" t="s">
        <v>118</v>
      </c>
    </row>
    <row r="156" spans="1:15" ht="14.5" x14ac:dyDescent="0.35">
      <c r="A156" s="355" t="s">
        <v>64</v>
      </c>
      <c r="B156" s="359">
        <v>0.90500000000000003</v>
      </c>
      <c r="C156" s="359">
        <v>0.89800000000000002</v>
      </c>
      <c r="D156" s="359">
        <v>0.90100000000000002</v>
      </c>
      <c r="E156" s="359">
        <v>0.88500000000000001</v>
      </c>
      <c r="F156" s="359">
        <v>0.89700000000000002</v>
      </c>
      <c r="G156" s="359">
        <v>0.89100000000000001</v>
      </c>
      <c r="H156" s="359">
        <v>0.86899999999999999</v>
      </c>
      <c r="I156" s="359">
        <v>0.86299999999999999</v>
      </c>
      <c r="J156" s="359">
        <v>0.86299999999999999</v>
      </c>
      <c r="K156" s="359">
        <v>0.89700000000000002</v>
      </c>
      <c r="L156" s="309"/>
      <c r="M156" s="309"/>
      <c r="N156" s="309"/>
      <c r="O156" s="309"/>
    </row>
    <row r="157" spans="1:15" ht="14.5" x14ac:dyDescent="0.35">
      <c r="A157" s="291" t="s">
        <v>65</v>
      </c>
      <c r="B157" s="344">
        <v>9.0999999999999998E-2</v>
      </c>
      <c r="C157" s="344">
        <v>9.9000000000000005E-2</v>
      </c>
      <c r="D157" s="344">
        <v>9.6000000000000002E-2</v>
      </c>
      <c r="E157" s="344">
        <v>0.112</v>
      </c>
      <c r="F157" s="344">
        <v>0.1</v>
      </c>
      <c r="G157" s="344">
        <v>0.106</v>
      </c>
      <c r="H157" s="344">
        <v>0.127</v>
      </c>
      <c r="I157" s="344">
        <v>0.13400000000000001</v>
      </c>
      <c r="J157" s="344">
        <v>0.13400000000000001</v>
      </c>
      <c r="K157" s="344">
        <v>0.1</v>
      </c>
      <c r="L157" s="309"/>
      <c r="M157" s="309"/>
      <c r="N157" s="309"/>
      <c r="O157" s="309"/>
    </row>
    <row r="158" spans="1:15" ht="14.5" x14ac:dyDescent="0.35">
      <c r="A158" s="355" t="s">
        <v>23</v>
      </c>
      <c r="B158" s="359">
        <v>3.0000000000000001E-3</v>
      </c>
      <c r="C158" s="359">
        <v>2E-3</v>
      </c>
      <c r="D158" s="359">
        <v>2E-3</v>
      </c>
      <c r="E158" s="359">
        <v>2E-3</v>
      </c>
      <c r="F158" s="359">
        <v>2E-3</v>
      </c>
      <c r="G158" s="359">
        <v>2E-3</v>
      </c>
      <c r="H158" s="359">
        <v>2E-3</v>
      </c>
      <c r="I158" s="359">
        <v>2E-3</v>
      </c>
      <c r="J158" s="359">
        <v>2E-3</v>
      </c>
      <c r="K158" s="359">
        <v>2E-3</v>
      </c>
      <c r="L158" s="309"/>
      <c r="M158" s="309"/>
      <c r="N158" s="309"/>
      <c r="O158" s="309"/>
    </row>
    <row r="159" spans="1:15" ht="14.5" x14ac:dyDescent="0.35">
      <c r="A159" s="311" t="s">
        <v>24</v>
      </c>
      <c r="B159" s="345">
        <v>1E-3</v>
      </c>
      <c r="C159" s="345">
        <v>1E-3</v>
      </c>
      <c r="D159" s="345">
        <v>1E-3</v>
      </c>
      <c r="E159" s="345">
        <v>1E-3</v>
      </c>
      <c r="F159" s="345">
        <v>1E-3</v>
      </c>
      <c r="G159" s="345">
        <v>1E-3</v>
      </c>
      <c r="H159" s="345">
        <v>2E-3</v>
      </c>
      <c r="I159" s="345">
        <v>1E-3</v>
      </c>
      <c r="J159" s="345">
        <v>1E-3</v>
      </c>
      <c r="K159" s="345">
        <v>1E-3</v>
      </c>
      <c r="L159" s="309"/>
      <c r="M159" s="309"/>
      <c r="N159" s="309"/>
      <c r="O159" s="309"/>
    </row>
  </sheetData>
  <printOptions horizontalCentered="1" verticalCentered="1"/>
  <pageMargins left="0.25" right="0.25" top="0.35" bottom="0.41" header="0.3" footer="0.3"/>
  <pageSetup scale="58" fitToHeight="4" orientation="landscape" r:id="rId1"/>
  <headerFooter>
    <oddFooter>&amp;C&amp;"-,Regular"Page &amp;P of &amp;N</oddFooter>
  </headerFooter>
  <rowBreaks count="3" manualBreakCount="3">
    <brk id="149" max="12" man="1"/>
    <brk id="51" max="12" man="1"/>
    <brk id="79" max="12" man="1"/>
  </rowBreaks>
  <ignoredErrors>
    <ignoredError sqref="F7:G7 B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1"/>
  <sheetViews>
    <sheetView showGridLines="0" topLeftCell="A11" zoomScale="85" zoomScaleNormal="85" workbookViewId="0">
      <selection activeCell="C2" sqref="C2:C11"/>
    </sheetView>
  </sheetViews>
  <sheetFormatPr defaultColWidth="8.796875" defaultRowHeight="13" x14ac:dyDescent="0.3"/>
  <cols>
    <col min="1" max="1" width="8.796875" style="374"/>
    <col min="2" max="2" width="3.19921875" style="379" bestFit="1" customWidth="1"/>
    <col min="3" max="3" width="142.296875" style="374" customWidth="1"/>
    <col min="4" max="16384" width="8.796875" style="374"/>
  </cols>
  <sheetData>
    <row r="2" spans="2:3" x14ac:dyDescent="0.3">
      <c r="B2" s="378"/>
      <c r="C2" s="375" t="s">
        <v>59</v>
      </c>
    </row>
    <row r="3" spans="2:3" ht="183.65" customHeight="1" x14ac:dyDescent="0.3">
      <c r="B3" s="378"/>
      <c r="C3" s="376" t="s">
        <v>124</v>
      </c>
    </row>
    <row r="4" spans="2:3" x14ac:dyDescent="0.3">
      <c r="B4" s="378"/>
      <c r="C4" s="377"/>
    </row>
    <row r="5" spans="2:3" x14ac:dyDescent="0.3">
      <c r="B5" s="378"/>
      <c r="C5" s="377" t="s">
        <v>60</v>
      </c>
    </row>
    <row r="6" spans="2:3" x14ac:dyDescent="0.3">
      <c r="B6" s="378"/>
      <c r="C6" s="377"/>
    </row>
    <row r="7" spans="2:3" x14ac:dyDescent="0.3">
      <c r="B7" s="378"/>
      <c r="C7" s="377" t="s">
        <v>84</v>
      </c>
    </row>
    <row r="8" spans="2:3" x14ac:dyDescent="0.3">
      <c r="B8" s="378"/>
      <c r="C8" s="377"/>
    </row>
    <row r="9" spans="2:3" x14ac:dyDescent="0.3">
      <c r="B9" s="378"/>
      <c r="C9" s="377" t="s">
        <v>71</v>
      </c>
    </row>
    <row r="10" spans="2:3" x14ac:dyDescent="0.3">
      <c r="B10" s="378"/>
      <c r="C10" s="377"/>
    </row>
    <row r="11" spans="2:3" ht="65" x14ac:dyDescent="0.3">
      <c r="B11" s="378"/>
      <c r="C11" s="37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56"/>
  <sheetViews>
    <sheetView zoomScale="55" zoomScaleNormal="55" workbookViewId="0">
      <selection activeCell="N25" sqref="N25"/>
    </sheetView>
  </sheetViews>
  <sheetFormatPr defaultColWidth="21.296875" defaultRowHeight="13" x14ac:dyDescent="0.3"/>
  <cols>
    <col min="1" max="1" width="85.69921875" bestFit="1" customWidth="1"/>
    <col min="2" max="2" width="1.796875" customWidth="1"/>
    <col min="3" max="3" width="15.69921875" bestFit="1" customWidth="1"/>
    <col min="4" max="6" width="16.19921875" bestFit="1" customWidth="1"/>
    <col min="7" max="7" width="14" bestFit="1" customWidth="1"/>
    <col min="8" max="8" width="2" customWidth="1"/>
    <col min="9" max="12" width="15.69921875" bestFit="1" customWidth="1"/>
    <col min="13" max="13" width="14" bestFit="1" customWidth="1"/>
  </cols>
  <sheetData>
    <row r="1" spans="1:16" ht="16.399999999999999" customHeight="1" x14ac:dyDescent="0.35">
      <c r="A1" s="93"/>
      <c r="B1" s="2"/>
      <c r="C1" s="2"/>
      <c r="D1" s="2"/>
      <c r="E1" s="2"/>
      <c r="F1" s="2"/>
      <c r="G1" s="2"/>
      <c r="H1" s="2"/>
      <c r="I1" s="2"/>
      <c r="J1" s="201"/>
      <c r="K1" s="201"/>
      <c r="L1" s="2"/>
      <c r="M1" s="2"/>
      <c r="N1" s="2"/>
      <c r="O1" s="2"/>
      <c r="P1" s="2"/>
    </row>
    <row r="2" spans="1:16" ht="16.399999999999999" customHeight="1" x14ac:dyDescent="0.3">
      <c r="A2" s="87"/>
      <c r="B2" s="2"/>
      <c r="C2" s="2"/>
      <c r="D2" s="2"/>
      <c r="E2" s="2"/>
      <c r="F2" s="2"/>
      <c r="G2" s="2"/>
      <c r="H2" s="2"/>
      <c r="I2" s="2"/>
      <c r="J2" s="201"/>
      <c r="K2" s="201"/>
      <c r="L2" s="2"/>
      <c r="M2" s="2"/>
      <c r="N2" s="2"/>
      <c r="O2" s="2"/>
      <c r="P2" s="2"/>
    </row>
    <row r="3" spans="1:16" ht="16.399999999999999" customHeight="1" x14ac:dyDescent="0.3">
      <c r="A3" s="87"/>
      <c r="B3" s="2"/>
      <c r="C3" s="2"/>
      <c r="D3" s="2"/>
      <c r="E3" s="2"/>
      <c r="F3" s="2"/>
      <c r="G3" s="2"/>
      <c r="H3" s="2"/>
      <c r="I3" s="2"/>
      <c r="J3" s="201"/>
      <c r="K3" s="201"/>
      <c r="L3" s="2"/>
      <c r="M3" s="2"/>
      <c r="N3" s="2"/>
      <c r="O3" s="2"/>
      <c r="P3" s="2"/>
    </row>
    <row r="4" spans="1:16" ht="16.399999999999999" customHeight="1" x14ac:dyDescent="0.3">
      <c r="A4" s="87"/>
      <c r="B4" s="2"/>
      <c r="C4" s="2"/>
      <c r="D4" s="2"/>
      <c r="E4" s="2"/>
      <c r="F4" s="2"/>
      <c r="G4" s="2"/>
      <c r="H4" s="2"/>
      <c r="I4" s="2"/>
      <c r="J4" s="201"/>
      <c r="K4" s="201"/>
      <c r="L4" s="2"/>
      <c r="M4" s="2"/>
      <c r="N4" s="2"/>
      <c r="O4" s="2"/>
      <c r="P4" s="2"/>
    </row>
    <row r="5" spans="1:16" ht="16.399999999999999" customHeight="1" x14ac:dyDescent="0.3">
      <c r="A5" s="87"/>
      <c r="B5" s="2"/>
      <c r="C5" s="2"/>
      <c r="D5" s="2"/>
      <c r="E5" s="2"/>
      <c r="F5" s="2"/>
      <c r="G5" s="2"/>
      <c r="H5" s="2"/>
      <c r="I5" s="83"/>
      <c r="J5" s="201"/>
      <c r="K5" s="201"/>
      <c r="L5" s="2"/>
      <c r="M5" s="2"/>
      <c r="N5" s="2"/>
      <c r="O5" s="2"/>
      <c r="P5" s="2"/>
    </row>
    <row r="6" spans="1:16" ht="21.75" customHeight="1" x14ac:dyDescent="0.4">
      <c r="A6" s="434" t="s">
        <v>0</v>
      </c>
      <c r="C6" s="3"/>
      <c r="D6" s="3"/>
      <c r="E6" s="3"/>
      <c r="F6" s="3"/>
      <c r="G6" s="2"/>
      <c r="H6" s="2"/>
      <c r="I6" s="82"/>
      <c r="L6" s="2"/>
      <c r="M6" s="2"/>
      <c r="N6" s="2"/>
      <c r="O6" s="2"/>
      <c r="P6" s="2"/>
    </row>
    <row r="7" spans="1:16" ht="16.399999999999999" customHeight="1" x14ac:dyDescent="0.3">
      <c r="A7" s="433" t="s">
        <v>93</v>
      </c>
      <c r="B7" s="2"/>
      <c r="C7" s="81"/>
      <c r="D7" s="81"/>
      <c r="E7" s="81"/>
      <c r="F7" s="81"/>
      <c r="G7" s="2"/>
      <c r="H7" s="2"/>
      <c r="I7" s="81"/>
      <c r="J7" s="201"/>
      <c r="K7" s="201"/>
      <c r="L7" s="2"/>
      <c r="M7" s="2"/>
      <c r="N7" s="2"/>
      <c r="O7" s="2"/>
      <c r="P7" s="2"/>
    </row>
    <row r="8" spans="1:16" ht="18" customHeight="1" x14ac:dyDescent="0.3">
      <c r="A8" s="69" t="s">
        <v>61</v>
      </c>
      <c r="B8" s="2"/>
      <c r="C8" s="80"/>
      <c r="D8" s="80"/>
      <c r="E8" s="80"/>
      <c r="F8" s="80"/>
      <c r="G8" s="2"/>
      <c r="H8" s="2"/>
      <c r="I8" s="80"/>
      <c r="J8" s="201"/>
      <c r="K8" s="201"/>
      <c r="L8" s="2"/>
      <c r="M8" s="2"/>
      <c r="N8" s="2"/>
      <c r="O8" s="2"/>
      <c r="P8" s="2"/>
    </row>
    <row r="9" spans="1:16" ht="9" customHeight="1" thickBot="1" x14ac:dyDescent="0.35">
      <c r="A9" s="2"/>
      <c r="B9" s="2"/>
      <c r="C9" s="5"/>
      <c r="D9" s="2"/>
      <c r="E9" s="2"/>
      <c r="F9" s="2"/>
      <c r="G9" s="2"/>
      <c r="H9" s="2"/>
      <c r="I9" s="2"/>
      <c r="J9" s="201"/>
      <c r="K9" s="201"/>
      <c r="L9" s="2"/>
      <c r="M9" s="2"/>
      <c r="N9" s="2"/>
      <c r="O9" s="2"/>
      <c r="P9" s="2"/>
    </row>
    <row r="10" spans="1:16" ht="16" thickBot="1" x14ac:dyDescent="0.4">
      <c r="A10" s="443" t="s">
        <v>1</v>
      </c>
      <c r="B10" s="9" t="s">
        <v>1</v>
      </c>
      <c r="C10" s="953" t="s">
        <v>2</v>
      </c>
      <c r="D10" s="954" t="s">
        <v>1</v>
      </c>
      <c r="E10" s="954" t="s">
        <v>1</v>
      </c>
      <c r="F10" s="955" t="s">
        <v>1</v>
      </c>
      <c r="G10" s="381" t="s">
        <v>2</v>
      </c>
      <c r="H10" s="10"/>
      <c r="I10" s="953" t="s">
        <v>3</v>
      </c>
      <c r="J10" s="954"/>
      <c r="K10" s="954"/>
      <c r="L10" s="955"/>
      <c r="M10" s="381">
        <v>2019</v>
      </c>
      <c r="N10" s="10" t="s">
        <v>1</v>
      </c>
      <c r="O10" s="10" t="s">
        <v>1</v>
      </c>
      <c r="P10" s="10" t="s">
        <v>1</v>
      </c>
    </row>
    <row r="11" spans="1:16" ht="21.5" thickBot="1" x14ac:dyDescent="0.55000000000000004">
      <c r="A11" s="444"/>
      <c r="B11" s="11"/>
      <c r="C11" s="116" t="s">
        <v>4</v>
      </c>
      <c r="D11" s="116" t="s">
        <v>5</v>
      </c>
      <c r="E11" s="116" t="s">
        <v>6</v>
      </c>
      <c r="F11" s="116" t="s">
        <v>7</v>
      </c>
      <c r="G11" s="431" t="s">
        <v>8</v>
      </c>
      <c r="H11" s="84"/>
      <c r="I11" s="116" t="s">
        <v>4</v>
      </c>
      <c r="J11" s="116" t="s">
        <v>5</v>
      </c>
      <c r="K11" s="259" t="s">
        <v>6</v>
      </c>
      <c r="L11" s="116" t="s">
        <v>7</v>
      </c>
      <c r="M11" s="431" t="s">
        <v>8</v>
      </c>
      <c r="N11" s="12"/>
      <c r="O11" s="12"/>
      <c r="P11" s="12"/>
    </row>
    <row r="12" spans="1:16" ht="23.25" customHeight="1" x14ac:dyDescent="0.5">
      <c r="A12" s="444" t="s">
        <v>62</v>
      </c>
      <c r="B12" s="14"/>
      <c r="C12" s="15"/>
      <c r="D12" s="78"/>
      <c r="E12" s="78"/>
      <c r="F12" s="13"/>
      <c r="G12" s="382"/>
      <c r="H12" s="14"/>
      <c r="I12" s="15"/>
      <c r="J12" s="232"/>
      <c r="K12" s="260"/>
      <c r="L12" s="217"/>
      <c r="M12" s="382"/>
      <c r="N12" s="14"/>
      <c r="O12" s="14"/>
      <c r="P12" s="14"/>
    </row>
    <row r="13" spans="1:16" ht="19.5" customHeight="1" x14ac:dyDescent="0.35">
      <c r="A13" s="445" t="s">
        <v>9</v>
      </c>
      <c r="B13" s="16"/>
      <c r="C13" s="150">
        <v>424.1</v>
      </c>
      <c r="D13" s="151">
        <v>445.6</v>
      </c>
      <c r="E13" s="151">
        <v>468.2</v>
      </c>
      <c r="F13" s="152">
        <v>504.9</v>
      </c>
      <c r="G13" s="383">
        <v>1842.9</v>
      </c>
      <c r="H13" s="144"/>
      <c r="I13" s="150">
        <v>521.29999999999995</v>
      </c>
      <c r="J13" s="151">
        <v>551.6</v>
      </c>
      <c r="K13" s="151">
        <v>588.1</v>
      </c>
      <c r="L13" s="152">
        <v>588.1</v>
      </c>
      <c r="M13" s="383">
        <v>1842.9</v>
      </c>
      <c r="N13" s="17"/>
      <c r="O13" s="17"/>
      <c r="P13" s="17"/>
    </row>
    <row r="14" spans="1:16" ht="19.5" customHeight="1" x14ac:dyDescent="0.35">
      <c r="A14" s="446" t="s">
        <v>85</v>
      </c>
      <c r="B14" s="117"/>
      <c r="C14" s="119">
        <v>0.30599999999999999</v>
      </c>
      <c r="D14" s="120">
        <v>0.27700000000000002</v>
      </c>
      <c r="E14" s="120">
        <v>0.24</v>
      </c>
      <c r="F14" s="121">
        <v>0.26500000000000001</v>
      </c>
      <c r="G14" s="384">
        <v>0.27100000000000002</v>
      </c>
      <c r="H14" s="122"/>
      <c r="I14" s="119">
        <v>0.22900000000000001</v>
      </c>
      <c r="J14" s="120">
        <v>0.23799999999999999</v>
      </c>
      <c r="K14" s="120">
        <v>0.25600000000000001</v>
      </c>
      <c r="L14" s="121">
        <v>0.25600000000000001</v>
      </c>
      <c r="M14" s="384">
        <v>0.27100000000000002</v>
      </c>
      <c r="N14" s="18"/>
      <c r="O14" s="18"/>
      <c r="P14" s="18"/>
    </row>
    <row r="15" spans="1:16" ht="19.5" customHeight="1" x14ac:dyDescent="0.35">
      <c r="A15" s="447" t="s">
        <v>78</v>
      </c>
      <c r="B15" s="117"/>
      <c r="C15" s="123">
        <v>6.2E-2</v>
      </c>
      <c r="D15" s="124">
        <v>5.0999999999999997E-2</v>
      </c>
      <c r="E15" s="124">
        <v>5.0999999999999997E-2</v>
      </c>
      <c r="F15" s="125">
        <v>7.8E-2</v>
      </c>
      <c r="G15" s="385" t="s">
        <v>10</v>
      </c>
      <c r="H15" s="122"/>
      <c r="I15" s="204">
        <v>3.2000000000000001E-2</v>
      </c>
      <c r="J15" s="233">
        <v>5.8000000000000003E-2</v>
      </c>
      <c r="K15" s="233">
        <v>6.6000000000000003E-2</v>
      </c>
      <c r="L15" s="227">
        <v>6.6000000000000003E-2</v>
      </c>
      <c r="M15" s="385" t="s">
        <v>10</v>
      </c>
      <c r="N15" s="18"/>
      <c r="O15" s="18"/>
      <c r="P15" s="18"/>
    </row>
    <row r="16" spans="1:16" ht="19.5" customHeight="1" x14ac:dyDescent="0.35">
      <c r="A16" s="448" t="s">
        <v>77</v>
      </c>
      <c r="B16" s="117"/>
      <c r="C16" s="119">
        <v>0.26</v>
      </c>
      <c r="D16" s="120">
        <v>0.27100000000000002</v>
      </c>
      <c r="E16" s="120">
        <v>0.254</v>
      </c>
      <c r="F16" s="121">
        <v>0.28899999999999998</v>
      </c>
      <c r="G16" s="386">
        <v>0.26900000000000002</v>
      </c>
      <c r="H16" s="122"/>
      <c r="I16" s="205">
        <v>0.26300000000000001</v>
      </c>
      <c r="J16" s="234">
        <v>0.251</v>
      </c>
      <c r="K16" s="234">
        <v>0.27200000000000002</v>
      </c>
      <c r="L16" s="228">
        <v>0.27200000000000002</v>
      </c>
      <c r="M16" s="386">
        <v>0.26900000000000002</v>
      </c>
      <c r="N16" s="18"/>
      <c r="O16" s="18"/>
      <c r="P16" s="18"/>
    </row>
    <row r="17" spans="1:16" ht="19.5" customHeight="1" x14ac:dyDescent="0.35">
      <c r="A17" s="447" t="s">
        <v>79</v>
      </c>
      <c r="B17" s="117"/>
      <c r="C17" s="123">
        <v>4.5999999999999999E-2</v>
      </c>
      <c r="D17" s="124">
        <v>7.2999999999999995E-2</v>
      </c>
      <c r="E17" s="124">
        <v>5.5E-2</v>
      </c>
      <c r="F17" s="125">
        <v>8.7999999999999995E-2</v>
      </c>
      <c r="G17" s="385" t="s">
        <v>10</v>
      </c>
      <c r="H17" s="122"/>
      <c r="I17" s="204">
        <v>2.8000000000000001E-2</v>
      </c>
      <c r="J17" s="233">
        <v>6.0999999999999999E-2</v>
      </c>
      <c r="K17" s="233">
        <v>7.2999999999999995E-2</v>
      </c>
      <c r="L17" s="227">
        <v>7.2999999999999995E-2</v>
      </c>
      <c r="M17" s="385" t="s">
        <v>10</v>
      </c>
      <c r="N17" s="18"/>
      <c r="O17" s="18"/>
      <c r="P17" s="18"/>
    </row>
    <row r="18" spans="1:16" ht="19.5" customHeight="1" x14ac:dyDescent="0.35">
      <c r="A18" s="445" t="s">
        <v>11</v>
      </c>
      <c r="B18" s="14"/>
      <c r="C18" s="20"/>
      <c r="D18" s="79"/>
      <c r="E18" s="79"/>
      <c r="F18" s="19"/>
      <c r="G18" s="387"/>
      <c r="H18" s="14"/>
      <c r="I18" s="206"/>
      <c r="J18" s="235"/>
      <c r="K18" s="235"/>
      <c r="L18" s="218"/>
      <c r="M18" s="387"/>
      <c r="N18" s="21"/>
      <c r="O18" s="21"/>
      <c r="P18" s="21"/>
    </row>
    <row r="19" spans="1:16" ht="19.5" customHeight="1" x14ac:dyDescent="0.35">
      <c r="A19" s="449" t="s">
        <v>12</v>
      </c>
      <c r="B19" s="26"/>
      <c r="C19" s="145">
        <v>239.4</v>
      </c>
      <c r="D19" s="146">
        <v>264.5</v>
      </c>
      <c r="E19" s="146">
        <v>284.10000000000002</v>
      </c>
      <c r="F19" s="147">
        <v>311.2</v>
      </c>
      <c r="G19" s="388">
        <v>1099.2</v>
      </c>
      <c r="H19" s="131"/>
      <c r="I19" s="207">
        <f>316.7</f>
        <v>316.7</v>
      </c>
      <c r="J19" s="146">
        <v>334.8</v>
      </c>
      <c r="K19" s="146">
        <v>358.4</v>
      </c>
      <c r="L19" s="147">
        <v>358.4</v>
      </c>
      <c r="M19" s="388">
        <v>1099.2</v>
      </c>
      <c r="N19" s="42"/>
      <c r="O19" s="42"/>
      <c r="P19" s="42"/>
    </row>
    <row r="20" spans="1:16" s="94" customFormat="1" ht="19.5" customHeight="1" x14ac:dyDescent="0.35">
      <c r="A20" s="446" t="s">
        <v>13</v>
      </c>
      <c r="B20" s="89"/>
      <c r="C20" s="90">
        <v>0.56499999999999995</v>
      </c>
      <c r="D20" s="91">
        <v>0.59299999999999997</v>
      </c>
      <c r="E20" s="91">
        <v>0.60699999999999998</v>
      </c>
      <c r="F20" s="92">
        <v>0.61599999999999999</v>
      </c>
      <c r="G20" s="389">
        <v>0.59599999999999997</v>
      </c>
      <c r="H20" s="93"/>
      <c r="I20" s="90">
        <v>0.60699999999999998</v>
      </c>
      <c r="J20" s="91">
        <v>0.60699999999999998</v>
      </c>
      <c r="K20" s="91">
        <v>0.60899999999999999</v>
      </c>
      <c r="L20" s="92">
        <v>0.60899999999999999</v>
      </c>
      <c r="M20" s="389">
        <v>0.59599999999999997</v>
      </c>
      <c r="N20" s="93"/>
      <c r="O20" s="93"/>
      <c r="P20" s="93"/>
    </row>
    <row r="21" spans="1:16" s="94" customFormat="1" ht="19.5" customHeight="1" x14ac:dyDescent="0.35">
      <c r="A21" s="446" t="s">
        <v>85</v>
      </c>
      <c r="B21" s="89"/>
      <c r="C21" s="90">
        <v>0.26500000000000001</v>
      </c>
      <c r="D21" s="91">
        <v>0.28399999999999997</v>
      </c>
      <c r="E21" s="91">
        <v>0.30299999999999999</v>
      </c>
      <c r="F21" s="92">
        <v>0.36899999999999999</v>
      </c>
      <c r="G21" s="389">
        <v>0.307</v>
      </c>
      <c r="H21" s="93"/>
      <c r="I21" s="90">
        <v>0.32200000000000001</v>
      </c>
      <c r="J21" s="91">
        <v>0.26600000000000001</v>
      </c>
      <c r="K21" s="91">
        <v>0.26200000000000001</v>
      </c>
      <c r="L21" s="92">
        <v>0.26200000000000001</v>
      </c>
      <c r="M21" s="389">
        <v>0.307</v>
      </c>
      <c r="N21" s="93"/>
      <c r="O21" s="93"/>
      <c r="P21" s="93"/>
    </row>
    <row r="22" spans="1:16" ht="19.5" customHeight="1" x14ac:dyDescent="0.35">
      <c r="A22" s="449" t="s">
        <v>14</v>
      </c>
      <c r="B22" s="26"/>
      <c r="C22" s="145">
        <v>153.1</v>
      </c>
      <c r="D22" s="146">
        <v>149.80000000000001</v>
      </c>
      <c r="E22" s="146">
        <v>152.19999999999999</v>
      </c>
      <c r="F22" s="147">
        <v>157.30000000000001</v>
      </c>
      <c r="G22" s="390">
        <v>612.5</v>
      </c>
      <c r="H22" s="131"/>
      <c r="I22" s="207">
        <v>173.5</v>
      </c>
      <c r="J22" s="146">
        <v>177.3</v>
      </c>
      <c r="K22" s="146">
        <v>189.3</v>
      </c>
      <c r="L22" s="147">
        <v>189.3</v>
      </c>
      <c r="M22" s="390">
        <v>612.5</v>
      </c>
      <c r="N22" s="42"/>
      <c r="O22" s="42"/>
      <c r="P22" s="42"/>
    </row>
    <row r="23" spans="1:16" s="94" customFormat="1" ht="19.5" customHeight="1" x14ac:dyDescent="0.35">
      <c r="A23" s="446" t="s">
        <v>13</v>
      </c>
      <c r="B23" s="89"/>
      <c r="C23" s="90">
        <v>0.36099999999999999</v>
      </c>
      <c r="D23" s="91">
        <v>0.33600000000000002</v>
      </c>
      <c r="E23" s="91">
        <v>0.32500000000000001</v>
      </c>
      <c r="F23" s="92">
        <v>0.312</v>
      </c>
      <c r="G23" s="389">
        <v>0.33200000000000002</v>
      </c>
      <c r="H23" s="93"/>
      <c r="I23" s="90">
        <v>0.33300000000000002</v>
      </c>
      <c r="J23" s="91">
        <v>0.32200000000000001</v>
      </c>
      <c r="K23" s="91">
        <v>0.32200000000000001</v>
      </c>
      <c r="L23" s="92">
        <v>0.32200000000000001</v>
      </c>
      <c r="M23" s="389">
        <v>0.33200000000000002</v>
      </c>
      <c r="N23" s="93"/>
      <c r="O23" s="93"/>
      <c r="P23" s="93"/>
    </row>
    <row r="24" spans="1:16" s="94" customFormat="1" ht="19.5" customHeight="1" x14ac:dyDescent="0.35">
      <c r="A24" s="446" t="s">
        <v>85</v>
      </c>
      <c r="B24" s="89"/>
      <c r="C24" s="90">
        <v>0.33900000000000002</v>
      </c>
      <c r="D24" s="91">
        <v>0.23599999999999999</v>
      </c>
      <c r="E24" s="91">
        <v>0.124</v>
      </c>
      <c r="F24" s="92">
        <v>0.121</v>
      </c>
      <c r="G24" s="389">
        <v>0.19800000000000001</v>
      </c>
      <c r="H24" s="93"/>
      <c r="I24" s="90">
        <v>0.13300000000000001</v>
      </c>
      <c r="J24" s="91">
        <v>0.184</v>
      </c>
      <c r="K24" s="91">
        <v>0.24399999999999999</v>
      </c>
      <c r="L24" s="92">
        <v>0.24399999999999999</v>
      </c>
      <c r="M24" s="389">
        <v>0.19800000000000001</v>
      </c>
      <c r="N24" s="93"/>
      <c r="O24" s="93"/>
      <c r="P24" s="93"/>
    </row>
    <row r="25" spans="1:16" ht="19.5" customHeight="1" x14ac:dyDescent="0.35">
      <c r="A25" s="449" t="s">
        <v>15</v>
      </c>
      <c r="B25" s="26"/>
      <c r="C25" s="153">
        <v>21.8</v>
      </c>
      <c r="D25" s="148">
        <v>19.399999999999999</v>
      </c>
      <c r="E25" s="148">
        <v>18.5</v>
      </c>
      <c r="F25" s="149">
        <v>22</v>
      </c>
      <c r="G25" s="391">
        <v>81.7</v>
      </c>
      <c r="H25" s="131"/>
      <c r="I25" s="208">
        <v>18.2</v>
      </c>
      <c r="J25" s="148">
        <v>25.1</v>
      </c>
      <c r="K25" s="148">
        <v>26.5</v>
      </c>
      <c r="L25" s="149">
        <v>26.5</v>
      </c>
      <c r="M25" s="391">
        <v>81.7</v>
      </c>
      <c r="N25" s="42"/>
      <c r="O25" s="42"/>
      <c r="P25" s="42"/>
    </row>
    <row r="26" spans="1:16" s="94" customFormat="1" ht="19.5" customHeight="1" x14ac:dyDescent="0.35">
      <c r="A26" s="446" t="s">
        <v>13</v>
      </c>
      <c r="B26" s="89"/>
      <c r="C26" s="90">
        <v>5.0999999999999997E-2</v>
      </c>
      <c r="D26" s="91">
        <v>4.3999999999999997E-2</v>
      </c>
      <c r="E26" s="91">
        <v>0.04</v>
      </c>
      <c r="F26" s="92">
        <v>4.3999999999999997E-2</v>
      </c>
      <c r="G26" s="389">
        <v>4.3999999999999997E-2</v>
      </c>
      <c r="H26" s="93"/>
      <c r="I26" s="90">
        <v>3.5000000000000003E-2</v>
      </c>
      <c r="J26" s="91">
        <v>4.4999999999999998E-2</v>
      </c>
      <c r="K26" s="91">
        <v>4.4999999999999998E-2</v>
      </c>
      <c r="L26" s="92">
        <v>4.4999999999999998E-2</v>
      </c>
      <c r="M26" s="389">
        <v>4.3999999999999997E-2</v>
      </c>
      <c r="N26" s="93"/>
      <c r="O26" s="93"/>
      <c r="P26" s="93"/>
    </row>
    <row r="27" spans="1:16" s="94" customFormat="1" ht="19.5" customHeight="1" x14ac:dyDescent="0.35">
      <c r="A27" s="446" t="s">
        <v>85</v>
      </c>
      <c r="B27" s="89"/>
      <c r="C27" s="90">
        <v>0.498</v>
      </c>
      <c r="D27" s="91">
        <v>0.314</v>
      </c>
      <c r="E27" s="91">
        <v>0.159</v>
      </c>
      <c r="F27" s="92">
        <v>-4.8000000000000001E-2</v>
      </c>
      <c r="G27" s="389">
        <v>0.19500000000000001</v>
      </c>
      <c r="H27" s="93"/>
      <c r="I27" s="90">
        <v>-0.16600000000000001</v>
      </c>
      <c r="J27" s="91">
        <v>0.29299999999999998</v>
      </c>
      <c r="K27" s="91">
        <v>0.43</v>
      </c>
      <c r="L27" s="92">
        <v>0.43</v>
      </c>
      <c r="M27" s="389">
        <v>0.19500000000000001</v>
      </c>
      <c r="N27" s="93"/>
      <c r="O27" s="93"/>
      <c r="P27" s="93"/>
    </row>
    <row r="28" spans="1:16" ht="19.5" customHeight="1" x14ac:dyDescent="0.35">
      <c r="A28" s="449" t="s">
        <v>16</v>
      </c>
      <c r="B28" s="26"/>
      <c r="C28" s="157">
        <v>9.8000000000000007</v>
      </c>
      <c r="D28" s="148">
        <v>12</v>
      </c>
      <c r="E28" s="148">
        <v>13.3</v>
      </c>
      <c r="F28" s="149">
        <v>14.4</v>
      </c>
      <c r="G28" s="391">
        <v>49.5</v>
      </c>
      <c r="H28" s="131"/>
      <c r="I28" s="208">
        <v>13</v>
      </c>
      <c r="J28" s="148">
        <v>14.4</v>
      </c>
      <c r="K28" s="148">
        <v>13.9</v>
      </c>
      <c r="L28" s="149">
        <v>13.9</v>
      </c>
      <c r="M28" s="391">
        <v>49.5</v>
      </c>
      <c r="N28" s="42"/>
      <c r="O28" s="42"/>
      <c r="P28" s="42"/>
    </row>
    <row r="29" spans="1:16" s="94" customFormat="1" ht="19.5" customHeight="1" x14ac:dyDescent="0.35">
      <c r="A29" s="450" t="s">
        <v>13</v>
      </c>
      <c r="B29" s="89"/>
      <c r="C29" s="90">
        <v>2.3E-2</v>
      </c>
      <c r="D29" s="91">
        <v>2.7E-2</v>
      </c>
      <c r="E29" s="91">
        <v>2.8000000000000001E-2</v>
      </c>
      <c r="F29" s="92">
        <v>2.8000000000000001E-2</v>
      </c>
      <c r="G29" s="389">
        <v>2.8000000000000001E-2</v>
      </c>
      <c r="H29" s="93"/>
      <c r="I29" s="90">
        <v>2.5000000000000001E-2</v>
      </c>
      <c r="J29" s="91">
        <v>2.5999999999999999E-2</v>
      </c>
      <c r="K29" s="91">
        <v>2.4E-2</v>
      </c>
      <c r="L29" s="92">
        <v>2.4E-2</v>
      </c>
      <c r="M29" s="389">
        <v>2.8000000000000001E-2</v>
      </c>
      <c r="N29" s="93"/>
      <c r="O29" s="93"/>
      <c r="P29" s="93"/>
    </row>
    <row r="30" spans="1:16" s="94" customFormat="1" ht="19.5" customHeight="1" x14ac:dyDescent="0.35">
      <c r="A30" s="450" t="s">
        <v>85</v>
      </c>
      <c r="B30" s="89"/>
      <c r="C30" s="90">
        <v>0.51900000000000002</v>
      </c>
      <c r="D30" s="91">
        <v>0.70199999999999996</v>
      </c>
      <c r="E30" s="91">
        <v>0.67600000000000005</v>
      </c>
      <c r="F30" s="92">
        <v>0.68100000000000005</v>
      </c>
      <c r="G30" s="389">
        <v>0.65</v>
      </c>
      <c r="H30" s="93"/>
      <c r="I30" s="90">
        <v>0.32100000000000001</v>
      </c>
      <c r="J30" s="91">
        <v>0.19900000000000001</v>
      </c>
      <c r="K30" s="91">
        <v>4.1000000000000002E-2</v>
      </c>
      <c r="L30" s="92">
        <v>4.1000000000000002E-2</v>
      </c>
      <c r="M30" s="389">
        <v>0.65</v>
      </c>
      <c r="N30" s="93"/>
      <c r="O30" s="93"/>
      <c r="P30" s="93"/>
    </row>
    <row r="31" spans="1:16" ht="19.5" customHeight="1" x14ac:dyDescent="0.35">
      <c r="A31" s="445" t="s">
        <v>69</v>
      </c>
      <c r="B31" s="12"/>
      <c r="C31" s="24"/>
      <c r="D31" s="72"/>
      <c r="E31" s="74"/>
      <c r="F31" s="23"/>
      <c r="G31" s="392"/>
      <c r="H31" s="12"/>
      <c r="I31" s="24"/>
      <c r="J31" s="236"/>
      <c r="K31" s="236"/>
      <c r="L31" s="219"/>
      <c r="M31" s="392"/>
      <c r="N31" s="12"/>
      <c r="O31" s="12"/>
      <c r="P31" s="12"/>
    </row>
    <row r="32" spans="1:16" ht="19.5" customHeight="1" x14ac:dyDescent="0.35">
      <c r="A32" s="449" t="s">
        <v>17</v>
      </c>
      <c r="B32" s="26"/>
      <c r="C32" s="145">
        <v>103.8</v>
      </c>
      <c r="D32" s="146">
        <v>103</v>
      </c>
      <c r="E32" s="146">
        <v>104.8</v>
      </c>
      <c r="F32" s="147">
        <v>112.4</v>
      </c>
      <c r="G32" s="390">
        <v>424</v>
      </c>
      <c r="H32" s="131"/>
      <c r="I32" s="207">
        <v>113.3</v>
      </c>
      <c r="J32" s="146">
        <v>120.5</v>
      </c>
      <c r="K32" s="146">
        <v>130.30000000000001</v>
      </c>
      <c r="L32" s="147">
        <v>130.30000000000001</v>
      </c>
      <c r="M32" s="390">
        <v>424</v>
      </c>
      <c r="N32" s="42"/>
      <c r="O32" s="42"/>
      <c r="P32" s="42"/>
    </row>
    <row r="33" spans="1:16" s="94" customFormat="1" ht="19.5" customHeight="1" x14ac:dyDescent="0.35">
      <c r="A33" s="446" t="s">
        <v>13</v>
      </c>
      <c r="B33" s="89"/>
      <c r="C33" s="90">
        <v>0.245</v>
      </c>
      <c r="D33" s="91">
        <v>0.23100000000000001</v>
      </c>
      <c r="E33" s="91">
        <v>0.224</v>
      </c>
      <c r="F33" s="92">
        <v>0.223</v>
      </c>
      <c r="G33" s="389">
        <v>0.23</v>
      </c>
      <c r="H33" s="95"/>
      <c r="I33" s="90">
        <v>0.217</v>
      </c>
      <c r="J33" s="91">
        <v>0.219</v>
      </c>
      <c r="K33" s="91">
        <v>0.221</v>
      </c>
      <c r="L33" s="92">
        <v>0.221</v>
      </c>
      <c r="M33" s="389">
        <v>0.23</v>
      </c>
      <c r="N33" s="95"/>
      <c r="O33" s="95"/>
      <c r="P33" s="95"/>
    </row>
    <row r="34" spans="1:16" s="94" customFormat="1" ht="19.5" customHeight="1" x14ac:dyDescent="0.35">
      <c r="A34" s="446" t="s">
        <v>85</v>
      </c>
      <c r="B34" s="89"/>
      <c r="C34" s="90">
        <v>0.38400000000000001</v>
      </c>
      <c r="D34" s="91">
        <v>0.30299999999999999</v>
      </c>
      <c r="E34" s="91">
        <v>0.18099999999999999</v>
      </c>
      <c r="F34" s="92">
        <v>0.16900000000000001</v>
      </c>
      <c r="G34" s="389">
        <v>0.251</v>
      </c>
      <c r="H34" s="95"/>
      <c r="I34" s="90">
        <v>9.0999999999999998E-2</v>
      </c>
      <c r="J34" s="91">
        <v>0.16900000000000001</v>
      </c>
      <c r="K34" s="91">
        <v>0.24399999999999999</v>
      </c>
      <c r="L34" s="92">
        <v>0.24399999999999999</v>
      </c>
      <c r="M34" s="389">
        <v>0.251</v>
      </c>
      <c r="N34" s="95"/>
      <c r="O34" s="95"/>
      <c r="P34" s="95"/>
    </row>
    <row r="35" spans="1:16" ht="19.5" customHeight="1" x14ac:dyDescent="0.35">
      <c r="A35" s="449" t="s">
        <v>18</v>
      </c>
      <c r="B35" s="26"/>
      <c r="C35" s="153">
        <v>91.8</v>
      </c>
      <c r="D35" s="146">
        <v>101</v>
      </c>
      <c r="E35" s="146">
        <v>101.1</v>
      </c>
      <c r="F35" s="155">
        <v>99.7</v>
      </c>
      <c r="G35" s="390">
        <v>393.6</v>
      </c>
      <c r="H35" s="131"/>
      <c r="I35" s="207">
        <v>104.3</v>
      </c>
      <c r="J35" s="148">
        <v>107.1</v>
      </c>
      <c r="K35" s="148">
        <v>112.4</v>
      </c>
      <c r="L35" s="149">
        <v>112.4</v>
      </c>
      <c r="M35" s="390">
        <v>393.6</v>
      </c>
      <c r="N35" s="42"/>
      <c r="O35" s="42"/>
      <c r="P35" s="42"/>
    </row>
    <row r="36" spans="1:16" s="94" customFormat="1" ht="19.5" customHeight="1" x14ac:dyDescent="0.35">
      <c r="A36" s="446" t="s">
        <v>13</v>
      </c>
      <c r="B36" s="89"/>
      <c r="C36" s="90">
        <v>0.216</v>
      </c>
      <c r="D36" s="91">
        <v>0.22700000000000001</v>
      </c>
      <c r="E36" s="91">
        <v>0.216</v>
      </c>
      <c r="F36" s="92">
        <v>0.19700000000000001</v>
      </c>
      <c r="G36" s="389">
        <v>0.214</v>
      </c>
      <c r="H36" s="93"/>
      <c r="I36" s="90">
        <v>0.2</v>
      </c>
      <c r="J36" s="91">
        <v>0.19400000000000001</v>
      </c>
      <c r="K36" s="91">
        <v>0.191</v>
      </c>
      <c r="L36" s="92">
        <v>0.191</v>
      </c>
      <c r="M36" s="389">
        <v>0.214</v>
      </c>
      <c r="N36" s="93"/>
      <c r="O36" s="93"/>
      <c r="P36" s="93"/>
    </row>
    <row r="37" spans="1:16" s="94" customFormat="1" ht="19.5" customHeight="1" x14ac:dyDescent="0.35">
      <c r="A37" s="446" t="s">
        <v>85</v>
      </c>
      <c r="B37" s="89"/>
      <c r="C37" s="90">
        <v>0.27800000000000002</v>
      </c>
      <c r="D37" s="91">
        <v>0.30099999999999999</v>
      </c>
      <c r="E37" s="91">
        <v>0.219</v>
      </c>
      <c r="F37" s="92">
        <v>0.17299999999999999</v>
      </c>
      <c r="G37" s="389">
        <v>0.24</v>
      </c>
      <c r="H37" s="93"/>
      <c r="I37" s="90">
        <v>0.13600000000000001</v>
      </c>
      <c r="J37" s="91">
        <v>0.06</v>
      </c>
      <c r="K37" s="91">
        <v>0.112</v>
      </c>
      <c r="L37" s="92">
        <v>0.112</v>
      </c>
      <c r="M37" s="389">
        <v>0.24</v>
      </c>
      <c r="N37" s="93"/>
      <c r="O37" s="93"/>
      <c r="P37" s="93"/>
    </row>
    <row r="38" spans="1:16" ht="19.5" customHeight="1" x14ac:dyDescent="0.35">
      <c r="A38" s="449" t="s">
        <v>19</v>
      </c>
      <c r="B38" s="26"/>
      <c r="C38" s="153">
        <v>81.599999999999994</v>
      </c>
      <c r="D38" s="154">
        <v>85</v>
      </c>
      <c r="E38" s="148">
        <v>88.2</v>
      </c>
      <c r="F38" s="155">
        <v>96</v>
      </c>
      <c r="G38" s="390">
        <v>350.8</v>
      </c>
      <c r="H38" s="131"/>
      <c r="I38" s="208">
        <v>99.9</v>
      </c>
      <c r="J38" s="148">
        <v>105.5</v>
      </c>
      <c r="K38" s="148">
        <v>108.4</v>
      </c>
      <c r="L38" s="149">
        <v>108.4</v>
      </c>
      <c r="M38" s="390">
        <v>350.8</v>
      </c>
      <c r="N38" s="42"/>
      <c r="O38" s="42"/>
      <c r="P38" s="42"/>
    </row>
    <row r="39" spans="1:16" s="94" customFormat="1" ht="19.5" customHeight="1" x14ac:dyDescent="0.35">
      <c r="A39" s="446" t="s">
        <v>13</v>
      </c>
      <c r="B39" s="89"/>
      <c r="C39" s="90">
        <v>0.192</v>
      </c>
      <c r="D39" s="91">
        <v>0.191</v>
      </c>
      <c r="E39" s="91">
        <v>0.188</v>
      </c>
      <c r="F39" s="92">
        <v>0.19</v>
      </c>
      <c r="G39" s="389">
        <v>0.19</v>
      </c>
      <c r="H39" s="93"/>
      <c r="I39" s="90">
        <v>0.192</v>
      </c>
      <c r="J39" s="91">
        <v>0.191</v>
      </c>
      <c r="K39" s="91">
        <v>0.184</v>
      </c>
      <c r="L39" s="92">
        <v>0.184</v>
      </c>
      <c r="M39" s="389">
        <v>0.19</v>
      </c>
      <c r="N39" s="93"/>
      <c r="O39" s="93"/>
      <c r="P39" s="93"/>
    </row>
    <row r="40" spans="1:16" s="94" customFormat="1" ht="19.5" customHeight="1" x14ac:dyDescent="0.35">
      <c r="A40" s="446" t="s">
        <v>85</v>
      </c>
      <c r="B40" s="89"/>
      <c r="C40" s="90">
        <v>0.19500000000000001</v>
      </c>
      <c r="D40" s="91">
        <v>0.22</v>
      </c>
      <c r="E40" s="91">
        <v>0.20100000000000001</v>
      </c>
      <c r="F40" s="92">
        <v>0.26</v>
      </c>
      <c r="G40" s="389">
        <v>0.22</v>
      </c>
      <c r="H40" s="93"/>
      <c r="I40" s="90">
        <v>0.224</v>
      </c>
      <c r="J40" s="91">
        <v>0.24099999999999999</v>
      </c>
      <c r="K40" s="91">
        <v>0.22900000000000001</v>
      </c>
      <c r="L40" s="92">
        <v>0.22900000000000001</v>
      </c>
      <c r="M40" s="389">
        <v>0.22</v>
      </c>
      <c r="N40" s="93"/>
      <c r="O40" s="93"/>
      <c r="P40" s="93"/>
    </row>
    <row r="41" spans="1:16" ht="19.5" customHeight="1" x14ac:dyDescent="0.35">
      <c r="A41" s="449" t="s">
        <v>20</v>
      </c>
      <c r="B41" s="26"/>
      <c r="C41" s="153">
        <v>76.2</v>
      </c>
      <c r="D41" s="154">
        <v>77.599999999999994</v>
      </c>
      <c r="E41" s="148">
        <v>81.8</v>
      </c>
      <c r="F41" s="155">
        <v>88.4</v>
      </c>
      <c r="G41" s="390">
        <v>324</v>
      </c>
      <c r="H41" s="131"/>
      <c r="I41" s="208">
        <v>95</v>
      </c>
      <c r="J41" s="148">
        <v>98.1</v>
      </c>
      <c r="K41" s="148">
        <v>105.8</v>
      </c>
      <c r="L41" s="149">
        <v>105.8</v>
      </c>
      <c r="M41" s="390">
        <v>324</v>
      </c>
      <c r="N41" s="42"/>
      <c r="O41" s="42"/>
      <c r="P41" s="42"/>
    </row>
    <row r="42" spans="1:16" s="94" customFormat="1" ht="19.5" customHeight="1" x14ac:dyDescent="0.35">
      <c r="A42" s="446" t="s">
        <v>13</v>
      </c>
      <c r="B42" s="89"/>
      <c r="C42" s="90">
        <v>0.18</v>
      </c>
      <c r="D42" s="91">
        <v>0.17399999999999999</v>
      </c>
      <c r="E42" s="91">
        <v>0.17499999999999999</v>
      </c>
      <c r="F42" s="92">
        <v>0.17499999999999999</v>
      </c>
      <c r="G42" s="389">
        <v>0.17599999999999999</v>
      </c>
      <c r="H42" s="93"/>
      <c r="I42" s="90">
        <v>0.182</v>
      </c>
      <c r="J42" s="91">
        <v>0.17799999999999999</v>
      </c>
      <c r="K42" s="91">
        <v>0.18</v>
      </c>
      <c r="L42" s="92">
        <v>0.18</v>
      </c>
      <c r="M42" s="389">
        <v>0.17599999999999999</v>
      </c>
      <c r="N42" s="93"/>
      <c r="O42" s="93"/>
      <c r="P42" s="93"/>
    </row>
    <row r="43" spans="1:16" s="94" customFormat="1" ht="19.5" customHeight="1" x14ac:dyDescent="0.35">
      <c r="A43" s="446" t="s">
        <v>85</v>
      </c>
      <c r="B43" s="89"/>
      <c r="C43" s="90">
        <v>0.32400000000000001</v>
      </c>
      <c r="D43" s="91">
        <v>0.23100000000000001</v>
      </c>
      <c r="E43" s="91">
        <v>0.27200000000000002</v>
      </c>
      <c r="F43" s="92">
        <v>0.24</v>
      </c>
      <c r="G43" s="389">
        <v>0.26400000000000001</v>
      </c>
      <c r="H43" s="93"/>
      <c r="I43" s="90">
        <v>0.247</v>
      </c>
      <c r="J43" s="91">
        <v>0.26400000000000001</v>
      </c>
      <c r="K43" s="91">
        <v>0.29299999999999998</v>
      </c>
      <c r="L43" s="92">
        <v>0.29299999999999998</v>
      </c>
      <c r="M43" s="389">
        <v>0.26400000000000001</v>
      </c>
      <c r="N43" s="93"/>
      <c r="O43" s="93"/>
      <c r="P43" s="93"/>
    </row>
    <row r="44" spans="1:16" ht="19.5" customHeight="1" x14ac:dyDescent="0.35">
      <c r="A44" s="449" t="s">
        <v>21</v>
      </c>
      <c r="B44" s="26"/>
      <c r="C44" s="153">
        <v>32.299999999999997</v>
      </c>
      <c r="D44" s="154">
        <v>38.5</v>
      </c>
      <c r="E44" s="148">
        <v>44.6</v>
      </c>
      <c r="F44" s="155">
        <v>56.3</v>
      </c>
      <c r="G44" s="390">
        <v>171.7</v>
      </c>
      <c r="H44" s="131"/>
      <c r="I44" s="208">
        <v>54.8</v>
      </c>
      <c r="J44" s="148">
        <v>59.2</v>
      </c>
      <c r="K44" s="148">
        <v>66.8</v>
      </c>
      <c r="L44" s="149">
        <v>66.8</v>
      </c>
      <c r="M44" s="390">
        <v>171.7</v>
      </c>
      <c r="N44" s="42"/>
      <c r="O44" s="42"/>
      <c r="P44" s="42"/>
    </row>
    <row r="45" spans="1:16" s="94" customFormat="1" ht="19.5" customHeight="1" x14ac:dyDescent="0.35">
      <c r="A45" s="446" t="s">
        <v>13</v>
      </c>
      <c r="B45" s="89"/>
      <c r="C45" s="90">
        <v>7.5999999999999998E-2</v>
      </c>
      <c r="D45" s="91">
        <v>8.5999999999999993E-2</v>
      </c>
      <c r="E45" s="91">
        <v>9.5000000000000001E-2</v>
      </c>
      <c r="F45" s="92">
        <v>0.112</v>
      </c>
      <c r="G45" s="389">
        <v>9.2999999999999999E-2</v>
      </c>
      <c r="H45" s="93"/>
      <c r="I45" s="90">
        <v>0.105</v>
      </c>
      <c r="J45" s="91">
        <v>0.107</v>
      </c>
      <c r="K45" s="91">
        <v>0.114</v>
      </c>
      <c r="L45" s="92">
        <v>0.114</v>
      </c>
      <c r="M45" s="389">
        <v>9.2999999999999999E-2</v>
      </c>
      <c r="N45" s="93"/>
      <c r="O45" s="93"/>
      <c r="P45" s="93"/>
    </row>
    <row r="46" spans="1:16" s="94" customFormat="1" ht="19.5" customHeight="1" x14ac:dyDescent="0.35">
      <c r="A46" s="446" t="s">
        <v>85</v>
      </c>
      <c r="B46" s="89"/>
      <c r="C46" s="90">
        <v>0.193</v>
      </c>
      <c r="D46" s="91">
        <v>0.33400000000000002</v>
      </c>
      <c r="E46" s="91">
        <v>0.40400000000000003</v>
      </c>
      <c r="F46" s="92">
        <v>0.71299999999999997</v>
      </c>
      <c r="G46" s="389">
        <v>0.42399999999999999</v>
      </c>
      <c r="H46" s="93"/>
      <c r="I46" s="90">
        <v>0.69599999999999995</v>
      </c>
      <c r="J46" s="91">
        <v>0.53700000000000003</v>
      </c>
      <c r="K46" s="91">
        <v>0.497</v>
      </c>
      <c r="L46" s="92">
        <v>0.497</v>
      </c>
      <c r="M46" s="389">
        <v>0.42399999999999999</v>
      </c>
      <c r="N46" s="93"/>
      <c r="O46" s="93"/>
      <c r="P46" s="93"/>
    </row>
    <row r="47" spans="1:16" ht="19.5" customHeight="1" x14ac:dyDescent="0.35">
      <c r="A47" s="449" t="s">
        <v>22</v>
      </c>
      <c r="B47" s="26"/>
      <c r="C47" s="153">
        <v>38.4</v>
      </c>
      <c r="D47" s="154">
        <v>40.5</v>
      </c>
      <c r="E47" s="148">
        <v>47.7</v>
      </c>
      <c r="F47" s="155">
        <v>52.1</v>
      </c>
      <c r="G47" s="390">
        <v>178.8</v>
      </c>
      <c r="H47" s="131"/>
      <c r="I47" s="208">
        <v>54</v>
      </c>
      <c r="J47" s="148">
        <v>61.2</v>
      </c>
      <c r="K47" s="148">
        <v>64.400000000000006</v>
      </c>
      <c r="L47" s="149">
        <v>64.400000000000006</v>
      </c>
      <c r="M47" s="390">
        <v>178.8</v>
      </c>
      <c r="N47" s="42"/>
      <c r="O47" s="42"/>
      <c r="P47" s="42"/>
    </row>
    <row r="48" spans="1:16" s="94" customFormat="1" ht="19.5" customHeight="1" x14ac:dyDescent="0.35">
      <c r="A48" s="446" t="s">
        <v>13</v>
      </c>
      <c r="B48" s="89"/>
      <c r="C48" s="90">
        <v>9.0999999999999998E-2</v>
      </c>
      <c r="D48" s="91">
        <v>9.0999999999999998E-2</v>
      </c>
      <c r="E48" s="91">
        <v>0.10199999999999999</v>
      </c>
      <c r="F48" s="92">
        <v>0.10299999999999999</v>
      </c>
      <c r="G48" s="389">
        <v>9.7000000000000003E-2</v>
      </c>
      <c r="H48" s="93"/>
      <c r="I48" s="90">
        <v>0.104</v>
      </c>
      <c r="J48" s="91">
        <v>0.111</v>
      </c>
      <c r="K48" s="91">
        <v>0.11</v>
      </c>
      <c r="L48" s="92">
        <v>0.11</v>
      </c>
      <c r="M48" s="389">
        <v>9.7000000000000003E-2</v>
      </c>
      <c r="N48" s="93"/>
      <c r="O48" s="93"/>
      <c r="P48" s="93"/>
    </row>
    <row r="49" spans="1:16" s="94" customFormat="1" ht="19.5" customHeight="1" thickBot="1" x14ac:dyDescent="0.4">
      <c r="A49" s="451" t="s">
        <v>85</v>
      </c>
      <c r="B49" s="89"/>
      <c r="C49" s="98">
        <v>0.54400000000000004</v>
      </c>
      <c r="D49" s="99">
        <v>0.31900000000000001</v>
      </c>
      <c r="E49" s="99">
        <v>0.314</v>
      </c>
      <c r="F49" s="100">
        <v>0.38100000000000001</v>
      </c>
      <c r="G49" s="395">
        <v>0.379</v>
      </c>
      <c r="H49" s="93"/>
      <c r="I49" s="98">
        <v>0.40699999999999997</v>
      </c>
      <c r="J49" s="99">
        <v>0.51300000000000001</v>
      </c>
      <c r="K49" s="99">
        <v>0.35099999999999998</v>
      </c>
      <c r="L49" s="100">
        <v>0.35099999999999998</v>
      </c>
      <c r="M49" s="395">
        <v>0.379</v>
      </c>
      <c r="N49" s="93"/>
      <c r="O49" s="93"/>
      <c r="P49" s="93"/>
    </row>
    <row r="50" spans="1:16" ht="16.399999999999999" customHeight="1" thickBot="1" x14ac:dyDescent="0.55000000000000004">
      <c r="A50" s="25"/>
      <c r="B50" s="14"/>
      <c r="C50" s="27"/>
      <c r="D50" s="27"/>
      <c r="E50" s="28"/>
      <c r="F50" s="27"/>
      <c r="G50" s="27"/>
      <c r="H50" s="14"/>
      <c r="I50" s="27"/>
      <c r="J50" s="202"/>
      <c r="K50" s="202"/>
      <c r="L50" s="17"/>
      <c r="M50" s="27"/>
      <c r="N50" s="14"/>
      <c r="O50" s="14"/>
      <c r="P50" s="14"/>
    </row>
    <row r="51" spans="1:16" ht="23.25" customHeight="1" x14ac:dyDescent="0.5">
      <c r="A51" s="436" t="s">
        <v>38</v>
      </c>
      <c r="B51" s="56"/>
      <c r="C51" s="31"/>
      <c r="D51" s="29"/>
      <c r="E51" s="32"/>
      <c r="F51" s="53"/>
      <c r="G51" s="396"/>
      <c r="H51" s="14"/>
      <c r="I51" s="31"/>
      <c r="J51" s="232"/>
      <c r="K51" s="232"/>
      <c r="L51" s="220"/>
      <c r="M51" s="396"/>
      <c r="N51" s="14"/>
      <c r="O51" s="14"/>
      <c r="P51" s="14"/>
    </row>
    <row r="52" spans="1:16" ht="19.5" customHeight="1" x14ac:dyDescent="0.35">
      <c r="A52" s="435" t="s">
        <v>39</v>
      </c>
      <c r="B52" s="45"/>
      <c r="C52" s="24"/>
      <c r="D52" s="72"/>
      <c r="E52" s="74"/>
      <c r="F52" s="23"/>
      <c r="G52" s="392"/>
      <c r="H52" s="12"/>
      <c r="I52" s="24"/>
      <c r="J52" s="236"/>
      <c r="K52" s="236"/>
      <c r="L52" s="219"/>
      <c r="M52" s="392"/>
      <c r="N52" s="12"/>
      <c r="O52" s="12"/>
      <c r="P52" s="12"/>
    </row>
    <row r="53" spans="1:16" ht="19.5" customHeight="1" x14ac:dyDescent="0.35">
      <c r="A53" s="380" t="s">
        <v>40</v>
      </c>
      <c r="B53" s="46"/>
      <c r="C53" s="145">
        <v>146.5</v>
      </c>
      <c r="D53" s="146">
        <v>156.5</v>
      </c>
      <c r="E53" s="146">
        <v>167.1</v>
      </c>
      <c r="F53" s="147">
        <v>185.9</v>
      </c>
      <c r="G53" s="397">
        <v>656</v>
      </c>
      <c r="H53" s="161"/>
      <c r="I53" s="145">
        <v>176.6</v>
      </c>
      <c r="J53" s="146">
        <v>195.7</v>
      </c>
      <c r="K53" s="146">
        <v>210.6</v>
      </c>
      <c r="L53" s="147">
        <v>210.6</v>
      </c>
      <c r="M53" s="397">
        <v>656</v>
      </c>
      <c r="N53" s="42"/>
      <c r="O53" s="42"/>
      <c r="P53" s="42"/>
    </row>
    <row r="54" spans="1:16" s="94" customFormat="1" ht="19.5" customHeight="1" x14ac:dyDescent="0.35">
      <c r="A54" s="118" t="s">
        <v>13</v>
      </c>
      <c r="B54" s="103"/>
      <c r="C54" s="104">
        <v>0.34499999999999997</v>
      </c>
      <c r="D54" s="105">
        <v>0.35099999999999998</v>
      </c>
      <c r="E54" s="105">
        <v>0.35699999999999998</v>
      </c>
      <c r="F54" s="106">
        <v>0.36799999999999999</v>
      </c>
      <c r="G54" s="398">
        <v>0.35599999999999998</v>
      </c>
      <c r="H54" s="107"/>
      <c r="I54" s="210">
        <v>0.33900000000000002</v>
      </c>
      <c r="J54" s="105">
        <v>0.35499999999999998</v>
      </c>
      <c r="K54" s="105">
        <v>0.35799999999999998</v>
      </c>
      <c r="L54" s="106">
        <v>0.35799999999999998</v>
      </c>
      <c r="M54" s="398">
        <v>0.35599999999999998</v>
      </c>
      <c r="N54" s="108"/>
      <c r="O54" s="108"/>
      <c r="P54" s="108"/>
    </row>
    <row r="55" spans="1:16" ht="19.5" customHeight="1" x14ac:dyDescent="0.35">
      <c r="A55" s="380" t="s">
        <v>41</v>
      </c>
      <c r="B55" s="46"/>
      <c r="C55" s="153">
        <v>89.6</v>
      </c>
      <c r="D55" s="154">
        <v>93.3</v>
      </c>
      <c r="E55" s="154">
        <v>93.2</v>
      </c>
      <c r="F55" s="155">
        <v>97.4</v>
      </c>
      <c r="G55" s="397">
        <v>373.6</v>
      </c>
      <c r="H55" s="131"/>
      <c r="I55" s="145">
        <v>101.8</v>
      </c>
      <c r="J55" s="154">
        <v>111.8</v>
      </c>
      <c r="K55" s="154">
        <v>118.9</v>
      </c>
      <c r="L55" s="155">
        <v>118.9</v>
      </c>
      <c r="M55" s="397">
        <v>373.6</v>
      </c>
      <c r="N55" s="42"/>
      <c r="O55" s="42"/>
      <c r="P55" s="42"/>
    </row>
    <row r="56" spans="1:16" s="94" customFormat="1" ht="19.5" customHeight="1" x14ac:dyDescent="0.35">
      <c r="A56" s="118" t="s">
        <v>13</v>
      </c>
      <c r="B56" s="109"/>
      <c r="C56" s="104">
        <v>0.21099999999999999</v>
      </c>
      <c r="D56" s="105">
        <v>0.20899999999999999</v>
      </c>
      <c r="E56" s="105">
        <v>0.19900000000000001</v>
      </c>
      <c r="F56" s="106">
        <v>0.193</v>
      </c>
      <c r="G56" s="398">
        <v>0.20300000000000001</v>
      </c>
      <c r="H56" s="110"/>
      <c r="I56" s="210">
        <v>0.19500000000000001</v>
      </c>
      <c r="J56" s="105">
        <v>0.20300000000000001</v>
      </c>
      <c r="K56" s="105">
        <v>0.20200000000000001</v>
      </c>
      <c r="L56" s="106">
        <v>0.20200000000000001</v>
      </c>
      <c r="M56" s="398">
        <v>0.20300000000000001</v>
      </c>
      <c r="N56" s="95"/>
      <c r="O56" s="95"/>
      <c r="P56" s="95"/>
    </row>
    <row r="57" spans="1:16" ht="19.5" customHeight="1" x14ac:dyDescent="0.35">
      <c r="A57" s="380" t="s">
        <v>42</v>
      </c>
      <c r="B57" s="46"/>
      <c r="C57" s="153">
        <v>48.7</v>
      </c>
      <c r="D57" s="154">
        <v>54.2</v>
      </c>
      <c r="E57" s="154">
        <v>64.599999999999994</v>
      </c>
      <c r="F57" s="155">
        <v>78.3</v>
      </c>
      <c r="G57" s="397">
        <v>245.8</v>
      </c>
      <c r="H57" s="131"/>
      <c r="I57" s="153">
        <v>64.7</v>
      </c>
      <c r="J57" s="154">
        <v>72.900000000000006</v>
      </c>
      <c r="K57" s="154">
        <v>80.599999999999994</v>
      </c>
      <c r="L57" s="155">
        <v>80.599999999999994</v>
      </c>
      <c r="M57" s="397">
        <v>245.8</v>
      </c>
      <c r="N57" s="42"/>
      <c r="O57" s="42"/>
      <c r="P57" s="42"/>
    </row>
    <row r="58" spans="1:16" s="94" customFormat="1" ht="19.5" customHeight="1" x14ac:dyDescent="0.35">
      <c r="A58" s="118" t="s">
        <v>13</v>
      </c>
      <c r="B58" s="103"/>
      <c r="C58" s="104">
        <v>0.115</v>
      </c>
      <c r="D58" s="105">
        <v>0.122</v>
      </c>
      <c r="E58" s="105">
        <v>0.13800000000000001</v>
      </c>
      <c r="F58" s="106">
        <v>0.155</v>
      </c>
      <c r="G58" s="398">
        <v>0.13300000000000001</v>
      </c>
      <c r="H58" s="107"/>
      <c r="I58" s="210">
        <v>0.124</v>
      </c>
      <c r="J58" s="105">
        <v>0.13200000000000001</v>
      </c>
      <c r="K58" s="105">
        <v>0.13700000000000001</v>
      </c>
      <c r="L58" s="106">
        <v>0.13700000000000001</v>
      </c>
      <c r="M58" s="398">
        <v>0.13300000000000001</v>
      </c>
      <c r="N58" s="108"/>
      <c r="O58" s="108"/>
      <c r="P58" s="108"/>
    </row>
    <row r="59" spans="1:16" ht="19.5" customHeight="1" x14ac:dyDescent="0.35">
      <c r="A59" s="380" t="s">
        <v>45</v>
      </c>
      <c r="B59" s="46"/>
      <c r="C59" s="153">
        <v>64.400000000000006</v>
      </c>
      <c r="D59" s="154">
        <v>50.3</v>
      </c>
      <c r="E59" s="154">
        <v>65.599999999999994</v>
      </c>
      <c r="F59" s="155">
        <v>60</v>
      </c>
      <c r="G59" s="397">
        <v>240.3</v>
      </c>
      <c r="H59" s="131"/>
      <c r="I59" s="153">
        <v>60.8</v>
      </c>
      <c r="J59" s="154">
        <v>58.8</v>
      </c>
      <c r="K59" s="154">
        <v>67</v>
      </c>
      <c r="L59" s="155">
        <v>67</v>
      </c>
      <c r="M59" s="397">
        <v>240.3</v>
      </c>
      <c r="N59" s="42"/>
      <c r="O59" s="42"/>
      <c r="P59" s="42"/>
    </row>
    <row r="60" spans="1:16" s="94" customFormat="1" ht="19.5" customHeight="1" x14ac:dyDescent="0.35">
      <c r="A60" s="118" t="s">
        <v>13</v>
      </c>
      <c r="B60" s="103"/>
      <c r="C60" s="104">
        <v>0.152</v>
      </c>
      <c r="D60" s="105">
        <v>0.113</v>
      </c>
      <c r="E60" s="105">
        <v>0.14000000000000001</v>
      </c>
      <c r="F60" s="106">
        <v>0.11899999999999999</v>
      </c>
      <c r="G60" s="398">
        <v>0.13</v>
      </c>
      <c r="H60" s="107"/>
      <c r="I60" s="210">
        <v>0.11700000000000001</v>
      </c>
      <c r="J60" s="105">
        <v>0.107</v>
      </c>
      <c r="K60" s="105">
        <v>0.114</v>
      </c>
      <c r="L60" s="106">
        <v>0.114</v>
      </c>
      <c r="M60" s="398">
        <v>0.13</v>
      </c>
      <c r="N60" s="108"/>
      <c r="O60" s="108"/>
      <c r="P60" s="108"/>
    </row>
    <row r="61" spans="1:16" ht="19.5" customHeight="1" x14ac:dyDescent="0.35">
      <c r="A61" s="380" t="s">
        <v>46</v>
      </c>
      <c r="B61" s="47"/>
      <c r="C61" s="162">
        <v>1.1499999999999999</v>
      </c>
      <c r="D61" s="163">
        <v>0.89</v>
      </c>
      <c r="E61" s="163">
        <v>1.1499999999999999</v>
      </c>
      <c r="F61" s="164">
        <v>1.05</v>
      </c>
      <c r="G61" s="399">
        <v>4.24</v>
      </c>
      <c r="H61" s="132"/>
      <c r="I61" s="162">
        <v>1.06</v>
      </c>
      <c r="J61" s="163">
        <v>1.02</v>
      </c>
      <c r="K61" s="163">
        <v>1.1599999999999999</v>
      </c>
      <c r="L61" s="164">
        <v>1.1599999999999999</v>
      </c>
      <c r="M61" s="399">
        <v>4.24</v>
      </c>
      <c r="N61" s="48"/>
      <c r="O61" s="48"/>
      <c r="P61" s="48"/>
    </row>
    <row r="62" spans="1:16" ht="19.5" customHeight="1" x14ac:dyDescent="0.35">
      <c r="A62" s="437" t="s">
        <v>67</v>
      </c>
      <c r="B62" s="49"/>
      <c r="C62" s="178">
        <v>-0.34499999999999997</v>
      </c>
      <c r="D62" s="179">
        <v>0.12</v>
      </c>
      <c r="E62" s="179">
        <v>6.0000000000000001E-3</v>
      </c>
      <c r="F62" s="180">
        <v>0.23899999999999999</v>
      </c>
      <c r="G62" s="400">
        <v>3.7999999999999999E-2</v>
      </c>
      <c r="H62" s="196"/>
      <c r="I62" s="185">
        <v>5.3999999999999999E-2</v>
      </c>
      <c r="J62" s="179">
        <v>0.16600000000000001</v>
      </c>
      <c r="K62" s="179">
        <v>0.16200000000000001</v>
      </c>
      <c r="L62" s="180">
        <v>0.16200000000000001</v>
      </c>
      <c r="M62" s="400">
        <v>3.7999999999999999E-2</v>
      </c>
      <c r="N62" s="50"/>
      <c r="O62" s="50"/>
      <c r="P62" s="50"/>
    </row>
    <row r="63" spans="1:16" ht="19.5" customHeight="1" x14ac:dyDescent="0.35">
      <c r="A63" s="380" t="s">
        <v>43</v>
      </c>
      <c r="B63" s="49"/>
      <c r="C63" s="165">
        <v>56241</v>
      </c>
      <c r="D63" s="166">
        <v>56587</v>
      </c>
      <c r="E63" s="166">
        <v>56963</v>
      </c>
      <c r="F63" s="167">
        <v>56887</v>
      </c>
      <c r="G63" s="401">
        <v>56673</v>
      </c>
      <c r="H63" s="133"/>
      <c r="I63" s="165">
        <v>57236</v>
      </c>
      <c r="J63" s="166">
        <v>57614</v>
      </c>
      <c r="K63" s="166">
        <v>57844</v>
      </c>
      <c r="L63" s="167">
        <v>57844</v>
      </c>
      <c r="M63" s="401">
        <v>56673</v>
      </c>
      <c r="N63" s="50"/>
      <c r="O63" s="50"/>
      <c r="P63" s="50"/>
    </row>
    <row r="64" spans="1:16" ht="19.5" customHeight="1" x14ac:dyDescent="0.35">
      <c r="A64" s="435" t="s">
        <v>44</v>
      </c>
      <c r="B64" s="33"/>
      <c r="C64" s="24"/>
      <c r="D64" s="75"/>
      <c r="E64" s="74"/>
      <c r="F64" s="23"/>
      <c r="G64" s="392"/>
      <c r="H64" s="12"/>
      <c r="I64" s="24"/>
      <c r="J64" s="236"/>
      <c r="K64" s="236"/>
      <c r="L64" s="219"/>
      <c r="M64" s="392"/>
      <c r="N64" s="12"/>
      <c r="O64" s="12"/>
      <c r="P64" s="12"/>
    </row>
    <row r="65" spans="1:16" ht="19.5" customHeight="1" x14ac:dyDescent="0.35">
      <c r="A65" s="380" t="s">
        <v>40</v>
      </c>
      <c r="B65" s="46"/>
      <c r="C65" s="145">
        <v>154.80000000000001</v>
      </c>
      <c r="D65" s="146">
        <v>163.5</v>
      </c>
      <c r="E65" s="146">
        <v>174.6</v>
      </c>
      <c r="F65" s="147">
        <v>190.3</v>
      </c>
      <c r="G65" s="397">
        <v>683.2</v>
      </c>
      <c r="H65" s="161"/>
      <c r="I65" s="145">
        <v>189.4</v>
      </c>
      <c r="J65" s="146">
        <v>203.2</v>
      </c>
      <c r="K65" s="146">
        <v>218.2</v>
      </c>
      <c r="L65" s="147">
        <v>218.2</v>
      </c>
      <c r="M65" s="397">
        <v>683.2</v>
      </c>
      <c r="N65" s="42"/>
      <c r="O65" s="42"/>
      <c r="P65" s="42"/>
    </row>
    <row r="66" spans="1:16" s="94" customFormat="1" ht="19.5" customHeight="1" x14ac:dyDescent="0.35">
      <c r="A66" s="118" t="s">
        <v>13</v>
      </c>
      <c r="B66" s="109"/>
      <c r="C66" s="104">
        <v>0.36499999999999999</v>
      </c>
      <c r="D66" s="105">
        <v>0.36699999999999999</v>
      </c>
      <c r="E66" s="105">
        <v>0.373</v>
      </c>
      <c r="F66" s="106">
        <v>0.377</v>
      </c>
      <c r="G66" s="402">
        <v>0.371</v>
      </c>
      <c r="H66" s="95"/>
      <c r="I66" s="104">
        <v>0.36299999999999999</v>
      </c>
      <c r="J66" s="105">
        <v>0.36799999999999999</v>
      </c>
      <c r="K66" s="105">
        <v>0.371</v>
      </c>
      <c r="L66" s="106">
        <v>0.371</v>
      </c>
      <c r="M66" s="402">
        <v>0.371</v>
      </c>
      <c r="N66" s="95"/>
      <c r="O66" s="95"/>
      <c r="P66" s="95"/>
    </row>
    <row r="67" spans="1:16" ht="19.5" customHeight="1" x14ac:dyDescent="0.35">
      <c r="A67" s="380" t="s">
        <v>41</v>
      </c>
      <c r="B67" s="46"/>
      <c r="C67" s="153">
        <v>80.7</v>
      </c>
      <c r="D67" s="154">
        <v>84.3</v>
      </c>
      <c r="E67" s="154">
        <v>85.2</v>
      </c>
      <c r="F67" s="155">
        <v>89.4</v>
      </c>
      <c r="G67" s="397">
        <v>339.6</v>
      </c>
      <c r="H67" s="131"/>
      <c r="I67" s="153">
        <v>92.2</v>
      </c>
      <c r="J67" s="154">
        <v>102.2</v>
      </c>
      <c r="K67" s="154">
        <v>109.8</v>
      </c>
      <c r="L67" s="155">
        <v>109.8</v>
      </c>
      <c r="M67" s="397">
        <v>339.6</v>
      </c>
      <c r="N67" s="42"/>
      <c r="O67" s="42"/>
      <c r="P67" s="42"/>
    </row>
    <row r="68" spans="1:16" s="94" customFormat="1" ht="19.5" customHeight="1" x14ac:dyDescent="0.35">
      <c r="A68" s="118" t="s">
        <v>13</v>
      </c>
      <c r="B68" s="109"/>
      <c r="C68" s="104">
        <v>0.19</v>
      </c>
      <c r="D68" s="105">
        <v>0.189</v>
      </c>
      <c r="E68" s="105">
        <v>0.182</v>
      </c>
      <c r="F68" s="106">
        <v>0.17699999999999999</v>
      </c>
      <c r="G68" s="402">
        <v>0.185</v>
      </c>
      <c r="H68" s="95"/>
      <c r="I68" s="104">
        <v>0.17699999999999999</v>
      </c>
      <c r="J68" s="105">
        <v>0.185</v>
      </c>
      <c r="K68" s="105">
        <v>0.187</v>
      </c>
      <c r="L68" s="106">
        <v>0.187</v>
      </c>
      <c r="M68" s="402">
        <v>0.185</v>
      </c>
      <c r="N68" s="95"/>
      <c r="O68" s="95"/>
      <c r="P68" s="95"/>
    </row>
    <row r="69" spans="1:16" ht="19.5" customHeight="1" x14ac:dyDescent="0.35">
      <c r="A69" s="380" t="s">
        <v>42</v>
      </c>
      <c r="B69" s="46"/>
      <c r="C69" s="153">
        <v>67.7</v>
      </c>
      <c r="D69" s="154">
        <v>72.3</v>
      </c>
      <c r="E69" s="154">
        <v>82.1</v>
      </c>
      <c r="F69" s="155">
        <v>93.1</v>
      </c>
      <c r="G69" s="397">
        <v>315.10000000000002</v>
      </c>
      <c r="H69" s="131"/>
      <c r="I69" s="153">
        <v>89.2</v>
      </c>
      <c r="J69" s="154">
        <v>92.6</v>
      </c>
      <c r="K69" s="154">
        <v>99.7</v>
      </c>
      <c r="L69" s="155">
        <v>99.7</v>
      </c>
      <c r="M69" s="397">
        <v>315.10000000000002</v>
      </c>
      <c r="N69" s="42"/>
      <c r="O69" s="42"/>
      <c r="P69" s="42"/>
    </row>
    <row r="70" spans="1:16" s="94" customFormat="1" ht="19.5" customHeight="1" x14ac:dyDescent="0.35">
      <c r="A70" s="118" t="s">
        <v>13</v>
      </c>
      <c r="B70" s="103"/>
      <c r="C70" s="104">
        <v>0.16</v>
      </c>
      <c r="D70" s="105">
        <v>0.16200000000000001</v>
      </c>
      <c r="E70" s="105">
        <v>0.17499999999999999</v>
      </c>
      <c r="F70" s="106">
        <v>0.184</v>
      </c>
      <c r="G70" s="402">
        <v>0.17100000000000001</v>
      </c>
      <c r="H70" s="108"/>
      <c r="I70" s="104">
        <v>0.17100000000000001</v>
      </c>
      <c r="J70" s="105">
        <v>0.16800000000000001</v>
      </c>
      <c r="K70" s="105">
        <v>0.17</v>
      </c>
      <c r="L70" s="106">
        <v>0.17</v>
      </c>
      <c r="M70" s="402">
        <v>0.17100000000000001</v>
      </c>
      <c r="N70" s="108"/>
      <c r="O70" s="108"/>
      <c r="P70" s="108"/>
    </row>
    <row r="71" spans="1:16" ht="19.5" customHeight="1" x14ac:dyDescent="0.35">
      <c r="A71" s="380" t="s">
        <v>45</v>
      </c>
      <c r="B71" s="46"/>
      <c r="C71" s="153">
        <v>52.2</v>
      </c>
      <c r="D71" s="154">
        <v>57.1</v>
      </c>
      <c r="E71" s="154">
        <v>66.400000000000006</v>
      </c>
      <c r="F71" s="155">
        <v>72.3</v>
      </c>
      <c r="G71" s="397">
        <v>248</v>
      </c>
      <c r="H71" s="131"/>
      <c r="I71" s="153">
        <v>71.5</v>
      </c>
      <c r="J71" s="154">
        <v>73.7</v>
      </c>
      <c r="K71" s="154">
        <v>80.2</v>
      </c>
      <c r="L71" s="155">
        <v>80.2</v>
      </c>
      <c r="M71" s="397">
        <v>248</v>
      </c>
      <c r="N71" s="42"/>
      <c r="O71" s="42"/>
      <c r="P71" s="42"/>
    </row>
    <row r="72" spans="1:16" s="94" customFormat="1" ht="19.5" customHeight="1" x14ac:dyDescent="0.35">
      <c r="A72" s="118" t="s">
        <v>13</v>
      </c>
      <c r="B72" s="113"/>
      <c r="C72" s="104">
        <v>0.123</v>
      </c>
      <c r="D72" s="105">
        <v>0.128</v>
      </c>
      <c r="E72" s="105">
        <v>0.14199999999999999</v>
      </c>
      <c r="F72" s="106">
        <v>0.14299999999999999</v>
      </c>
      <c r="G72" s="402">
        <v>0.13500000000000001</v>
      </c>
      <c r="H72" s="114"/>
      <c r="I72" s="104">
        <v>0.13700000000000001</v>
      </c>
      <c r="J72" s="105">
        <v>0.13400000000000001</v>
      </c>
      <c r="K72" s="105">
        <v>0.13600000000000001</v>
      </c>
      <c r="L72" s="106">
        <v>0.13600000000000001</v>
      </c>
      <c r="M72" s="402">
        <v>0.13500000000000001</v>
      </c>
      <c r="N72" s="114"/>
      <c r="O72" s="114"/>
      <c r="P72" s="114"/>
    </row>
    <row r="73" spans="1:16" ht="19.5" customHeight="1" x14ac:dyDescent="0.35">
      <c r="A73" s="380" t="s">
        <v>46</v>
      </c>
      <c r="B73" s="47"/>
      <c r="C73" s="162">
        <v>0.93</v>
      </c>
      <c r="D73" s="163">
        <v>1.01</v>
      </c>
      <c r="E73" s="163">
        <v>1.17</v>
      </c>
      <c r="F73" s="164">
        <v>1.27</v>
      </c>
      <c r="G73" s="399">
        <v>4.38</v>
      </c>
      <c r="H73" s="132"/>
      <c r="I73" s="162">
        <v>1.25</v>
      </c>
      <c r="J73" s="163">
        <v>1.28</v>
      </c>
      <c r="K73" s="163">
        <v>1.39</v>
      </c>
      <c r="L73" s="164">
        <v>1.39</v>
      </c>
      <c r="M73" s="399">
        <v>4.38</v>
      </c>
      <c r="N73" s="42"/>
      <c r="O73" s="42"/>
      <c r="P73" s="42"/>
    </row>
    <row r="74" spans="1:16" ht="19.5" customHeight="1" x14ac:dyDescent="0.35">
      <c r="A74" s="437" t="s">
        <v>67</v>
      </c>
      <c r="B74" s="47"/>
      <c r="C74" s="185">
        <v>0.222</v>
      </c>
      <c r="D74" s="186">
        <v>0.222</v>
      </c>
      <c r="E74" s="186">
        <v>0.20100000000000001</v>
      </c>
      <c r="F74" s="187">
        <v>0.23200000000000001</v>
      </c>
      <c r="G74" s="400">
        <v>0.219</v>
      </c>
      <c r="H74" s="188"/>
      <c r="I74" s="185">
        <v>0.22500000000000001</v>
      </c>
      <c r="J74" s="186">
        <v>0.22500000000000001</v>
      </c>
      <c r="K74" s="186">
        <v>0.215</v>
      </c>
      <c r="L74" s="187">
        <v>0.215</v>
      </c>
      <c r="M74" s="400">
        <v>0.219</v>
      </c>
      <c r="N74" s="42"/>
      <c r="O74" s="42"/>
      <c r="P74" s="42"/>
    </row>
    <row r="75" spans="1:16" ht="19.5" customHeight="1" thickBot="1" x14ac:dyDescent="0.4">
      <c r="A75" s="438" t="s">
        <v>43</v>
      </c>
      <c r="B75" s="49"/>
      <c r="C75" s="168">
        <v>56241</v>
      </c>
      <c r="D75" s="169">
        <v>56587</v>
      </c>
      <c r="E75" s="169">
        <v>56963</v>
      </c>
      <c r="F75" s="170">
        <v>56887</v>
      </c>
      <c r="G75" s="403">
        <v>56673</v>
      </c>
      <c r="H75" s="133"/>
      <c r="I75" s="168">
        <v>57236</v>
      </c>
      <c r="J75" s="169">
        <v>57614</v>
      </c>
      <c r="K75" s="169">
        <v>57844</v>
      </c>
      <c r="L75" s="170">
        <v>57844</v>
      </c>
      <c r="M75" s="403">
        <v>56673</v>
      </c>
      <c r="N75" s="50"/>
      <c r="O75" s="50"/>
      <c r="P75" s="50"/>
    </row>
    <row r="76" spans="1:16" ht="16.399999999999999" customHeight="1" thickBot="1" x14ac:dyDescent="0.55000000000000004">
      <c r="A76" s="25"/>
      <c r="B76" s="14"/>
      <c r="C76" s="27"/>
      <c r="D76" s="27"/>
      <c r="E76" s="28"/>
      <c r="F76" s="27"/>
      <c r="G76" s="27"/>
      <c r="H76" s="14"/>
      <c r="I76" s="27"/>
      <c r="J76" s="202"/>
      <c r="K76" s="202"/>
      <c r="L76" s="17"/>
      <c r="M76" s="27"/>
      <c r="N76" s="14"/>
      <c r="O76" s="14"/>
      <c r="P76" s="14"/>
    </row>
    <row r="77" spans="1:16" ht="23.25" customHeight="1" x14ac:dyDescent="0.5">
      <c r="A77" s="436" t="s">
        <v>55</v>
      </c>
      <c r="B77" s="56"/>
      <c r="C77" s="31"/>
      <c r="D77" s="29"/>
      <c r="E77" s="29"/>
      <c r="F77" s="53"/>
      <c r="G77" s="396"/>
      <c r="H77" s="14"/>
      <c r="I77" s="31"/>
      <c r="J77" s="244"/>
      <c r="K77" s="244"/>
      <c r="L77" s="225"/>
      <c r="M77" s="396"/>
      <c r="N77" s="59"/>
      <c r="O77" s="59"/>
      <c r="P77" s="59"/>
    </row>
    <row r="78" spans="1:16" ht="19.5" customHeight="1" x14ac:dyDescent="0.35">
      <c r="A78" s="380" t="s">
        <v>56</v>
      </c>
      <c r="B78" s="230"/>
      <c r="C78" s="145">
        <v>535.9</v>
      </c>
      <c r="D78" s="146">
        <v>584.1</v>
      </c>
      <c r="E78" s="146">
        <v>685.1</v>
      </c>
      <c r="F78" s="147">
        <v>770.6</v>
      </c>
      <c r="G78" s="397">
        <f>F78</f>
        <v>770.6</v>
      </c>
      <c r="H78" s="131"/>
      <c r="I78" s="145">
        <v>762.5</v>
      </c>
      <c r="J78" s="146">
        <v>777.4</v>
      </c>
      <c r="K78" s="146">
        <v>853.2</v>
      </c>
      <c r="L78" s="147">
        <v>853.2</v>
      </c>
      <c r="M78" s="397">
        <f>L78</f>
        <v>853.2</v>
      </c>
      <c r="N78" s="42"/>
      <c r="O78" s="42"/>
      <c r="P78" s="42"/>
    </row>
    <row r="79" spans="1:16" ht="19.5" customHeight="1" x14ac:dyDescent="0.35">
      <c r="A79" s="437" t="s">
        <v>90</v>
      </c>
      <c r="B79" s="230"/>
      <c r="C79" s="172">
        <v>262.3</v>
      </c>
      <c r="D79" s="245">
        <v>283</v>
      </c>
      <c r="E79" s="245">
        <v>282.3</v>
      </c>
      <c r="F79" s="171">
        <v>297.7</v>
      </c>
      <c r="G79" s="404">
        <f>F79</f>
        <v>297.7</v>
      </c>
      <c r="H79" s="161"/>
      <c r="I79" s="172">
        <v>307.2</v>
      </c>
      <c r="J79" s="245">
        <v>343.9</v>
      </c>
      <c r="K79" s="245">
        <v>339.1</v>
      </c>
      <c r="L79" s="171">
        <v>339.1</v>
      </c>
      <c r="M79" s="404">
        <f>L79</f>
        <v>339.1</v>
      </c>
      <c r="N79" s="42"/>
      <c r="O79" s="42"/>
      <c r="P79" s="42"/>
    </row>
    <row r="80" spans="1:16" ht="19.5" customHeight="1" x14ac:dyDescent="0.35">
      <c r="A80" s="380" t="s">
        <v>91</v>
      </c>
      <c r="B80" s="230"/>
      <c r="C80" s="145">
        <v>136.80000000000001</v>
      </c>
      <c r="D80" s="146">
        <v>123.4</v>
      </c>
      <c r="E80" s="146">
        <v>129.69999999999999</v>
      </c>
      <c r="F80" s="147">
        <v>104.7</v>
      </c>
      <c r="G80" s="397">
        <f>F80</f>
        <v>104.7</v>
      </c>
      <c r="H80" s="131"/>
      <c r="I80" s="145">
        <v>144.19999999999999</v>
      </c>
      <c r="J80" s="146">
        <v>135.80000000000001</v>
      </c>
      <c r="K80" s="146">
        <v>142.9</v>
      </c>
      <c r="L80" s="147">
        <v>142.9</v>
      </c>
      <c r="M80" s="397">
        <f>L80</f>
        <v>142.9</v>
      </c>
      <c r="N80" s="42"/>
      <c r="O80" s="42"/>
      <c r="P80" s="42"/>
    </row>
    <row r="81" spans="1:16" ht="19.5" customHeight="1" x14ac:dyDescent="0.35">
      <c r="A81" s="437" t="s">
        <v>72</v>
      </c>
      <c r="B81" s="230"/>
      <c r="C81" s="175">
        <v>83</v>
      </c>
      <c r="D81" s="270">
        <v>83</v>
      </c>
      <c r="E81" s="270">
        <v>81</v>
      </c>
      <c r="F81" s="176">
        <v>73</v>
      </c>
      <c r="G81" s="405">
        <f>F81</f>
        <v>73</v>
      </c>
      <c r="H81" s="177"/>
      <c r="I81" s="216">
        <v>78</v>
      </c>
      <c r="J81" s="246">
        <v>79</v>
      </c>
      <c r="K81" s="246">
        <v>75</v>
      </c>
      <c r="L81" s="176">
        <v>75</v>
      </c>
      <c r="M81" s="405">
        <f>L81</f>
        <v>75</v>
      </c>
      <c r="N81" s="42"/>
      <c r="O81" s="42"/>
      <c r="P81" s="42"/>
    </row>
    <row r="82" spans="1:16" ht="19.5" customHeight="1" thickBot="1" x14ac:dyDescent="0.4">
      <c r="A82" s="438" t="s">
        <v>57</v>
      </c>
      <c r="B82" s="230"/>
      <c r="C82" s="173">
        <v>790.3</v>
      </c>
      <c r="D82" s="174">
        <v>843.1</v>
      </c>
      <c r="E82" s="174">
        <v>908</v>
      </c>
      <c r="F82" s="271">
        <v>936.2</v>
      </c>
      <c r="G82" s="406">
        <f>F82</f>
        <v>936.2</v>
      </c>
      <c r="H82" s="161"/>
      <c r="I82" s="173">
        <v>962.2</v>
      </c>
      <c r="J82" s="247">
        <v>1013.2</v>
      </c>
      <c r="K82" s="247">
        <v>1053.2</v>
      </c>
      <c r="L82" s="229">
        <v>1053.2</v>
      </c>
      <c r="M82" s="406">
        <f>L82</f>
        <v>1053.2</v>
      </c>
      <c r="N82" s="42"/>
      <c r="O82" s="42"/>
      <c r="P82" s="42"/>
    </row>
    <row r="83" spans="1:16" ht="16.399999999999999" customHeight="1" thickBot="1" x14ac:dyDescent="0.55000000000000004">
      <c r="A83" s="25"/>
      <c r="B83" s="14"/>
      <c r="C83" s="27"/>
      <c r="D83" s="27"/>
      <c r="E83" s="28"/>
      <c r="F83" s="27"/>
      <c r="G83" s="27"/>
      <c r="H83" s="14"/>
      <c r="I83" s="27"/>
      <c r="J83" s="202"/>
      <c r="K83" s="202"/>
      <c r="L83" s="17"/>
      <c r="M83" s="27"/>
      <c r="N83" s="14"/>
      <c r="O83" s="14"/>
      <c r="P83" s="14"/>
    </row>
    <row r="84" spans="1:16" ht="23.25" customHeight="1" x14ac:dyDescent="0.5">
      <c r="A84" s="436" t="s">
        <v>73</v>
      </c>
      <c r="B84" s="30"/>
      <c r="C84" s="31"/>
      <c r="D84" s="29"/>
      <c r="E84" s="32"/>
      <c r="F84" s="53"/>
      <c r="G84" s="396"/>
      <c r="H84" s="14"/>
      <c r="I84" s="31"/>
      <c r="J84" s="232"/>
      <c r="K84" s="232"/>
      <c r="L84" s="220"/>
      <c r="M84" s="396"/>
      <c r="N84" s="14"/>
      <c r="O84" s="14"/>
      <c r="P84" s="14"/>
    </row>
    <row r="85" spans="1:16" ht="19.5" customHeight="1" x14ac:dyDescent="0.35">
      <c r="A85" s="380" t="s">
        <v>81</v>
      </c>
      <c r="B85" s="46"/>
      <c r="C85" s="157">
        <v>7.3</v>
      </c>
      <c r="D85" s="154">
        <v>59.5</v>
      </c>
      <c r="E85" s="146">
        <v>102.3</v>
      </c>
      <c r="F85" s="147">
        <v>123.1</v>
      </c>
      <c r="G85" s="397">
        <v>292.2</v>
      </c>
      <c r="H85" s="131"/>
      <c r="I85" s="211">
        <v>-0.2</v>
      </c>
      <c r="J85" s="154">
        <v>44</v>
      </c>
      <c r="K85" s="146">
        <v>119</v>
      </c>
      <c r="L85" s="147">
        <v>119</v>
      </c>
      <c r="M85" s="397">
        <v>292.2</v>
      </c>
      <c r="N85" s="42"/>
      <c r="O85" s="42"/>
      <c r="P85" s="42"/>
    </row>
    <row r="86" spans="1:16" ht="19.5" customHeight="1" x14ac:dyDescent="0.35">
      <c r="A86" s="437" t="s">
        <v>82</v>
      </c>
      <c r="B86" s="46"/>
      <c r="C86" s="190">
        <v>-60.2</v>
      </c>
      <c r="D86" s="261">
        <v>-8.1999999999999993</v>
      </c>
      <c r="E86" s="261">
        <v>-9.5</v>
      </c>
      <c r="F86" s="195">
        <v>-34.200000000000003</v>
      </c>
      <c r="G86" s="407">
        <v>-112.1</v>
      </c>
      <c r="H86" s="137"/>
      <c r="I86" s="212">
        <v>-18.600000000000001</v>
      </c>
      <c r="J86" s="241">
        <v>-28.9</v>
      </c>
      <c r="K86" s="241">
        <v>-40.1</v>
      </c>
      <c r="L86" s="195">
        <v>-40.1</v>
      </c>
      <c r="M86" s="407">
        <v>-112.1</v>
      </c>
      <c r="N86" s="42"/>
      <c r="O86" s="42"/>
      <c r="P86" s="42"/>
    </row>
    <row r="87" spans="1:16" ht="19.5" customHeight="1" x14ac:dyDescent="0.35">
      <c r="A87" s="380" t="s">
        <v>83</v>
      </c>
      <c r="B87" s="46"/>
      <c r="C87" s="157">
        <v>4</v>
      </c>
      <c r="D87" s="192">
        <v>7.6</v>
      </c>
      <c r="E87" s="192">
        <v>9.3000000000000007</v>
      </c>
      <c r="F87" s="191">
        <v>2.1</v>
      </c>
      <c r="G87" s="391">
        <v>23</v>
      </c>
      <c r="H87" s="131"/>
      <c r="I87" s="208">
        <v>10.199999999999999</v>
      </c>
      <c r="J87" s="242">
        <v>-2</v>
      </c>
      <c r="K87" s="192">
        <v>4.9000000000000004</v>
      </c>
      <c r="L87" s="191">
        <v>4.9000000000000004</v>
      </c>
      <c r="M87" s="391">
        <v>23</v>
      </c>
      <c r="N87" s="42"/>
      <c r="O87" s="42"/>
      <c r="P87" s="42"/>
    </row>
    <row r="88" spans="1:16" ht="19.5" customHeight="1" x14ac:dyDescent="0.35">
      <c r="A88" s="437" t="s">
        <v>51</v>
      </c>
      <c r="B88" s="46"/>
      <c r="C88" s="189">
        <v>3</v>
      </c>
      <c r="D88" s="241">
        <v>-10.7</v>
      </c>
      <c r="E88" s="261">
        <v>-1</v>
      </c>
      <c r="F88" s="254">
        <v>-5.5</v>
      </c>
      <c r="G88" s="408">
        <v>-14.2</v>
      </c>
      <c r="H88" s="137"/>
      <c r="I88" s="213">
        <v>0.5</v>
      </c>
      <c r="J88" s="251">
        <v>1.7</v>
      </c>
      <c r="K88" s="261">
        <v>-8</v>
      </c>
      <c r="L88" s="254">
        <v>-8</v>
      </c>
      <c r="M88" s="408">
        <v>-14.2</v>
      </c>
      <c r="N88" s="42"/>
      <c r="O88" s="42"/>
      <c r="P88" s="42"/>
    </row>
    <row r="89" spans="1:16" ht="19.5" customHeight="1" x14ac:dyDescent="0.35">
      <c r="A89" s="380" t="s">
        <v>52</v>
      </c>
      <c r="B89" s="46"/>
      <c r="C89" s="193">
        <v>-45.8</v>
      </c>
      <c r="D89" s="156">
        <v>48.2</v>
      </c>
      <c r="E89" s="146">
        <v>101</v>
      </c>
      <c r="F89" s="155">
        <f>SUM(F85:F88)</f>
        <v>85.499999999999986</v>
      </c>
      <c r="G89" s="397">
        <v>188.9</v>
      </c>
      <c r="H89" s="137"/>
      <c r="I89" s="211">
        <v>-8</v>
      </c>
      <c r="J89" s="154">
        <v>14.9</v>
      </c>
      <c r="K89" s="154">
        <v>75.8</v>
      </c>
      <c r="L89" s="155">
        <v>75.8</v>
      </c>
      <c r="M89" s="397">
        <v>188.9</v>
      </c>
      <c r="N89" s="42"/>
      <c r="O89" s="42"/>
      <c r="P89" s="42"/>
    </row>
    <row r="90" spans="1:16" ht="19.5" customHeight="1" x14ac:dyDescent="0.35">
      <c r="A90" s="437" t="s">
        <v>87</v>
      </c>
      <c r="B90" s="46"/>
      <c r="C90" s="190">
        <v>-10.7</v>
      </c>
      <c r="D90" s="261">
        <v>-8.6</v>
      </c>
      <c r="E90" s="261">
        <v>-8.1999999999999993</v>
      </c>
      <c r="F90" s="195">
        <v>-10.1</v>
      </c>
      <c r="G90" s="408">
        <v>-37.6</v>
      </c>
      <c r="H90" s="137"/>
      <c r="I90" s="214">
        <v>-13.4</v>
      </c>
      <c r="J90" s="241">
        <v>-11.6</v>
      </c>
      <c r="K90" s="241">
        <v>-27.3</v>
      </c>
      <c r="L90" s="195">
        <v>-27.3</v>
      </c>
      <c r="M90" s="408">
        <v>-37.6</v>
      </c>
      <c r="N90" s="42"/>
      <c r="O90" s="42"/>
      <c r="P90" s="42"/>
    </row>
    <row r="91" spans="1:16" ht="19.5" customHeight="1" x14ac:dyDescent="0.35">
      <c r="A91" s="380" t="s">
        <v>74</v>
      </c>
      <c r="B91" s="46"/>
      <c r="C91" s="194">
        <v>-3.4</v>
      </c>
      <c r="D91" s="156">
        <v>50.9</v>
      </c>
      <c r="E91" s="154">
        <v>94.1</v>
      </c>
      <c r="F91" s="147">
        <v>113</v>
      </c>
      <c r="G91" s="397">
        <v>254.6</v>
      </c>
      <c r="H91" s="137"/>
      <c r="I91" s="215">
        <v>-13.6</v>
      </c>
      <c r="J91" s="154">
        <v>32.4</v>
      </c>
      <c r="K91" s="154">
        <v>91.8</v>
      </c>
      <c r="L91" s="155">
        <v>91.8</v>
      </c>
      <c r="M91" s="397">
        <v>254.6</v>
      </c>
      <c r="N91" s="42"/>
      <c r="O91" s="42"/>
      <c r="P91" s="42"/>
    </row>
    <row r="92" spans="1:16" ht="19.5" customHeight="1" thickBot="1" x14ac:dyDescent="0.4">
      <c r="A92" s="439" t="s">
        <v>86</v>
      </c>
      <c r="B92" s="34"/>
      <c r="C92" s="184">
        <f>ROUND(C91/C$71,3)</f>
        <v>-6.5000000000000002E-2</v>
      </c>
      <c r="D92" s="252">
        <f>ROUND(D91/D$71,3)</f>
        <v>0.89100000000000001</v>
      </c>
      <c r="E92" s="252">
        <f>ROUND(E91/E$71,3)</f>
        <v>1.417</v>
      </c>
      <c r="F92" s="253">
        <f>ROUND(F91/F$71,3)</f>
        <v>1.5629999999999999</v>
      </c>
      <c r="G92" s="409">
        <f>ROUND(G91/G$71,3)</f>
        <v>1.0269999999999999</v>
      </c>
      <c r="H92" s="35"/>
      <c r="I92" s="184">
        <v>-0.191</v>
      </c>
      <c r="J92" s="243">
        <v>0.44</v>
      </c>
      <c r="K92" s="262">
        <v>1.1439999999999999</v>
      </c>
      <c r="L92" s="250">
        <v>1.1439999999999999</v>
      </c>
      <c r="M92" s="409">
        <f>ROUND(M91/M$71,3)</f>
        <v>1.0269999999999999</v>
      </c>
      <c r="N92" s="35"/>
      <c r="O92" s="35"/>
      <c r="P92" s="35"/>
    </row>
    <row r="93" spans="1:16" ht="16.399999999999999" customHeight="1" thickBot="1" x14ac:dyDescent="0.55000000000000004">
      <c r="A93" s="25"/>
      <c r="B93" s="14"/>
      <c r="C93" s="27"/>
      <c r="D93" s="27"/>
      <c r="E93" s="28"/>
      <c r="F93" s="27"/>
      <c r="G93" s="27"/>
      <c r="H93" s="14"/>
      <c r="I93" s="27"/>
      <c r="J93" s="202"/>
      <c r="K93" s="202"/>
      <c r="L93" s="17"/>
      <c r="M93" s="27"/>
      <c r="N93" s="14"/>
      <c r="O93" s="14"/>
      <c r="P93" s="14"/>
    </row>
    <row r="94" spans="1:16" ht="23.25" customHeight="1" x14ac:dyDescent="0.5">
      <c r="A94" s="436" t="s">
        <v>63</v>
      </c>
      <c r="B94" s="30"/>
      <c r="C94" s="31"/>
      <c r="D94" s="29"/>
      <c r="E94" s="32"/>
      <c r="F94" s="53"/>
      <c r="G94" s="396"/>
      <c r="H94" s="14"/>
      <c r="I94" s="31"/>
      <c r="J94" s="232"/>
      <c r="K94" s="232"/>
      <c r="L94" s="220"/>
      <c r="M94" s="396"/>
      <c r="N94" s="14"/>
      <c r="O94" s="14"/>
      <c r="P94" s="14"/>
    </row>
    <row r="95" spans="1:16" ht="19.5" customHeight="1" x14ac:dyDescent="0.35">
      <c r="A95" s="435" t="s">
        <v>66</v>
      </c>
      <c r="B95" s="33"/>
      <c r="C95" s="24"/>
      <c r="D95" s="72"/>
      <c r="E95" s="74"/>
      <c r="F95" s="23"/>
      <c r="G95" s="392"/>
      <c r="H95" s="12"/>
      <c r="I95" s="24"/>
      <c r="J95" s="236"/>
      <c r="K95" s="236"/>
      <c r="L95" s="219"/>
      <c r="M95" s="392"/>
      <c r="N95" s="12"/>
      <c r="O95" s="12"/>
      <c r="P95" s="12"/>
    </row>
    <row r="96" spans="1:16" ht="19.5" customHeight="1" x14ac:dyDescent="0.35">
      <c r="A96" s="380" t="s">
        <v>25</v>
      </c>
      <c r="B96" s="34"/>
      <c r="C96" s="38">
        <v>0.627</v>
      </c>
      <c r="D96" s="76">
        <v>0.64600000000000002</v>
      </c>
      <c r="E96" s="76">
        <v>0.65</v>
      </c>
      <c r="F96" s="37">
        <v>0.65300000000000002</v>
      </c>
      <c r="G96" s="410">
        <v>0.64500000000000002</v>
      </c>
      <c r="H96" s="35"/>
      <c r="I96" s="38">
        <v>0.67</v>
      </c>
      <c r="J96" s="237">
        <v>0.67600000000000005</v>
      </c>
      <c r="K96" s="237">
        <v>0.68300000000000005</v>
      </c>
      <c r="L96" s="221">
        <v>0.68300000000000005</v>
      </c>
      <c r="M96" s="410">
        <v>0.64500000000000002</v>
      </c>
      <c r="N96" s="35"/>
      <c r="O96" s="35"/>
      <c r="P96" s="35"/>
    </row>
    <row r="97" spans="1:16" ht="19.5" customHeight="1" x14ac:dyDescent="0.35">
      <c r="A97" s="437" t="s">
        <v>26</v>
      </c>
      <c r="B97" s="34"/>
      <c r="C97" s="36">
        <v>0.16</v>
      </c>
      <c r="D97" s="73">
        <v>0.15</v>
      </c>
      <c r="E97" s="73">
        <v>0.151</v>
      </c>
      <c r="F97" s="43">
        <v>0.14399999999999999</v>
      </c>
      <c r="G97" s="411">
        <v>0.151</v>
      </c>
      <c r="H97" s="35"/>
      <c r="I97" s="36">
        <v>0.14199999999999999</v>
      </c>
      <c r="J97" s="238">
        <v>0.13500000000000001</v>
      </c>
      <c r="K97" s="238">
        <v>0.13100000000000001</v>
      </c>
      <c r="L97" s="222">
        <v>0.13100000000000001</v>
      </c>
      <c r="M97" s="411">
        <v>0.151</v>
      </c>
      <c r="N97" s="35"/>
      <c r="O97" s="35"/>
      <c r="P97" s="35"/>
    </row>
    <row r="98" spans="1:16" ht="19.5" customHeight="1" x14ac:dyDescent="0.35">
      <c r="A98" s="380" t="s">
        <v>27</v>
      </c>
      <c r="B98" s="34"/>
      <c r="C98" s="38">
        <v>7.9000000000000001E-2</v>
      </c>
      <c r="D98" s="76">
        <v>7.8E-2</v>
      </c>
      <c r="E98" s="76">
        <v>7.3999999999999996E-2</v>
      </c>
      <c r="F98" s="37">
        <v>7.1999999999999995E-2</v>
      </c>
      <c r="G98" s="410">
        <v>7.5999999999999998E-2</v>
      </c>
      <c r="H98" s="35"/>
      <c r="I98" s="38">
        <v>7.2999999999999995E-2</v>
      </c>
      <c r="J98" s="237">
        <v>6.6000000000000003E-2</v>
      </c>
      <c r="K98" s="237">
        <v>6.2E-2</v>
      </c>
      <c r="L98" s="221">
        <v>6.2E-2</v>
      </c>
      <c r="M98" s="410">
        <v>7.5999999999999998E-2</v>
      </c>
      <c r="N98" s="35"/>
      <c r="O98" s="35"/>
      <c r="P98" s="35"/>
    </row>
    <row r="99" spans="1:16" ht="19.5" customHeight="1" x14ac:dyDescent="0.35">
      <c r="A99" s="437" t="s">
        <v>28</v>
      </c>
      <c r="B99" s="34"/>
      <c r="C99" s="36">
        <v>4.1000000000000002E-2</v>
      </c>
      <c r="D99" s="73">
        <v>3.4000000000000002E-2</v>
      </c>
      <c r="E99" s="73">
        <v>2.9000000000000001E-2</v>
      </c>
      <c r="F99" s="43">
        <v>3.4000000000000002E-2</v>
      </c>
      <c r="G99" s="411">
        <v>3.4000000000000002E-2</v>
      </c>
      <c r="H99" s="35"/>
      <c r="I99" s="36">
        <v>2.7E-2</v>
      </c>
      <c r="J99" s="238">
        <v>3.7999999999999999E-2</v>
      </c>
      <c r="K99" s="238">
        <v>3.9E-2</v>
      </c>
      <c r="L99" s="222">
        <v>3.9E-2</v>
      </c>
      <c r="M99" s="411">
        <v>3.4000000000000002E-2</v>
      </c>
      <c r="N99" s="35"/>
      <c r="O99" s="35"/>
      <c r="P99" s="35"/>
    </row>
    <row r="100" spans="1:16" ht="19.5" customHeight="1" x14ac:dyDescent="0.35">
      <c r="A100" s="380" t="s">
        <v>29</v>
      </c>
      <c r="B100" s="34"/>
      <c r="C100" s="38">
        <v>3.3000000000000002E-2</v>
      </c>
      <c r="D100" s="76">
        <v>0.03</v>
      </c>
      <c r="E100" s="76">
        <v>3.3000000000000002E-2</v>
      </c>
      <c r="F100" s="37">
        <v>3.1E-2</v>
      </c>
      <c r="G100" s="410">
        <v>3.2000000000000001E-2</v>
      </c>
      <c r="H100" s="35"/>
      <c r="I100" s="38">
        <v>2.9000000000000001E-2</v>
      </c>
      <c r="J100" s="237">
        <v>2.5999999999999999E-2</v>
      </c>
      <c r="K100" s="237">
        <v>2.8000000000000001E-2</v>
      </c>
      <c r="L100" s="221">
        <v>2.8000000000000001E-2</v>
      </c>
      <c r="M100" s="410">
        <v>3.2000000000000001E-2</v>
      </c>
      <c r="N100" s="35"/>
      <c r="O100" s="35"/>
      <c r="P100" s="35"/>
    </row>
    <row r="101" spans="1:16" ht="19.5" customHeight="1" x14ac:dyDescent="0.35">
      <c r="A101" s="437" t="s">
        <v>30</v>
      </c>
      <c r="B101" s="34"/>
      <c r="C101" s="36">
        <v>2.9000000000000001E-2</v>
      </c>
      <c r="D101" s="73">
        <v>0.03</v>
      </c>
      <c r="E101" s="73">
        <v>2.9000000000000001E-2</v>
      </c>
      <c r="F101" s="43">
        <v>2.8000000000000001E-2</v>
      </c>
      <c r="G101" s="411">
        <v>2.9000000000000001E-2</v>
      </c>
      <c r="H101" s="35"/>
      <c r="I101" s="36">
        <v>2.4E-2</v>
      </c>
      <c r="J101" s="238">
        <v>2.1000000000000001E-2</v>
      </c>
      <c r="K101" s="238">
        <v>2.4E-2</v>
      </c>
      <c r="L101" s="222">
        <v>2.4E-2</v>
      </c>
      <c r="M101" s="411">
        <v>2.9000000000000001E-2</v>
      </c>
      <c r="N101" s="35"/>
      <c r="O101" s="35"/>
      <c r="P101" s="35"/>
    </row>
    <row r="102" spans="1:16" ht="19.5" customHeight="1" x14ac:dyDescent="0.35">
      <c r="A102" s="380" t="s">
        <v>31</v>
      </c>
      <c r="B102" s="34"/>
      <c r="C102" s="38">
        <v>8.9999999999999993E-3</v>
      </c>
      <c r="D102" s="76">
        <v>1.0999999999999999E-2</v>
      </c>
      <c r="E102" s="76">
        <v>1.0999999999999999E-2</v>
      </c>
      <c r="F102" s="37">
        <v>1.0999999999999999E-2</v>
      </c>
      <c r="G102" s="410">
        <v>1.0999999999999999E-2</v>
      </c>
      <c r="H102" s="35"/>
      <c r="I102" s="38">
        <v>1.0999999999999999E-2</v>
      </c>
      <c r="J102" s="237">
        <v>1.0999999999999999E-2</v>
      </c>
      <c r="K102" s="237">
        <v>8.0000000000000002E-3</v>
      </c>
      <c r="L102" s="221">
        <v>8.0000000000000002E-3</v>
      </c>
      <c r="M102" s="410">
        <v>1.0999999999999999E-2</v>
      </c>
      <c r="N102" s="35"/>
      <c r="O102" s="35"/>
      <c r="P102" s="35"/>
    </row>
    <row r="103" spans="1:16" ht="19.5" customHeight="1" x14ac:dyDescent="0.35">
      <c r="A103" s="437" t="s">
        <v>32</v>
      </c>
      <c r="B103" s="34"/>
      <c r="C103" s="36">
        <v>2.1999999999999999E-2</v>
      </c>
      <c r="D103" s="73">
        <v>2.1000000000000001E-2</v>
      </c>
      <c r="E103" s="73">
        <v>2.3E-2</v>
      </c>
      <c r="F103" s="43">
        <v>2.7E-2</v>
      </c>
      <c r="G103" s="411">
        <v>2.1999999999999999E-2</v>
      </c>
      <c r="H103" s="35"/>
      <c r="I103" s="36">
        <v>2.4E-2</v>
      </c>
      <c r="J103" s="238">
        <v>2.7E-2</v>
      </c>
      <c r="K103" s="238">
        <v>2.5000000000000001E-2</v>
      </c>
      <c r="L103" s="222">
        <v>2.5000000000000001E-2</v>
      </c>
      <c r="M103" s="411">
        <v>2.1999999999999999E-2</v>
      </c>
      <c r="N103" s="35"/>
      <c r="O103" s="35"/>
      <c r="P103" s="35"/>
    </row>
    <row r="104" spans="1:16" ht="19.5" customHeight="1" x14ac:dyDescent="0.35">
      <c r="A104" s="435" t="s">
        <v>92</v>
      </c>
      <c r="B104" s="41"/>
      <c r="C104" s="39"/>
      <c r="D104" s="75"/>
      <c r="E104" s="77"/>
      <c r="F104" s="40"/>
      <c r="G104" s="412"/>
      <c r="H104" s="42"/>
      <c r="I104" s="39"/>
      <c r="J104" s="239"/>
      <c r="K104" s="239"/>
      <c r="L104" s="223"/>
      <c r="M104" s="412"/>
      <c r="N104" s="42"/>
      <c r="O104" s="42"/>
      <c r="P104" s="42"/>
    </row>
    <row r="105" spans="1:16" ht="19.5" customHeight="1" x14ac:dyDescent="0.35">
      <c r="A105" s="255" t="s">
        <v>25</v>
      </c>
      <c r="B105" s="34"/>
      <c r="C105" s="38">
        <v>0.52800000000000002</v>
      </c>
      <c r="D105" s="76">
        <v>0.58599999999999997</v>
      </c>
      <c r="E105" s="76">
        <v>0.60799999999999998</v>
      </c>
      <c r="F105" s="37">
        <v>0.61499999999999999</v>
      </c>
      <c r="G105" s="410">
        <v>0.58499999999999996</v>
      </c>
      <c r="H105" s="35"/>
      <c r="I105" s="38">
        <v>0.55000000000000004</v>
      </c>
      <c r="J105" s="237">
        <v>0.60399999999999998</v>
      </c>
      <c r="K105" s="237">
        <v>0.61699999999999999</v>
      </c>
      <c r="L105" s="221">
        <v>0.61699999999999999</v>
      </c>
      <c r="M105" s="410">
        <v>0.58499999999999996</v>
      </c>
      <c r="N105" s="35"/>
      <c r="O105" s="35"/>
      <c r="P105" s="35"/>
    </row>
    <row r="106" spans="1:16" ht="19.5" customHeight="1" x14ac:dyDescent="0.35">
      <c r="A106" s="257" t="s">
        <v>28</v>
      </c>
      <c r="B106" s="34"/>
      <c r="C106" s="36">
        <v>0.114</v>
      </c>
      <c r="D106" s="73">
        <v>9.4E-2</v>
      </c>
      <c r="E106" s="73">
        <v>9.0999999999999998E-2</v>
      </c>
      <c r="F106" s="43">
        <v>0.09</v>
      </c>
      <c r="G106" s="411">
        <v>9.6000000000000002E-2</v>
      </c>
      <c r="H106" s="35"/>
      <c r="I106" s="36">
        <v>0.106</v>
      </c>
      <c r="J106" s="238">
        <v>9.2999999999999999E-2</v>
      </c>
      <c r="K106" s="238">
        <v>9.0999999999999998E-2</v>
      </c>
      <c r="L106" s="222">
        <v>9.0999999999999998E-2</v>
      </c>
      <c r="M106" s="411">
        <v>9.6000000000000002E-2</v>
      </c>
      <c r="N106" s="35"/>
      <c r="O106" s="35"/>
      <c r="P106" s="35"/>
    </row>
    <row r="107" spans="1:16" ht="19.5" customHeight="1" x14ac:dyDescent="0.35">
      <c r="A107" s="255" t="s">
        <v>33</v>
      </c>
      <c r="B107" s="34"/>
      <c r="C107" s="38">
        <v>6.0999999999999999E-2</v>
      </c>
      <c r="D107" s="76">
        <v>5.6000000000000001E-2</v>
      </c>
      <c r="E107" s="76">
        <v>5.0999999999999997E-2</v>
      </c>
      <c r="F107" s="37">
        <v>4.7E-2</v>
      </c>
      <c r="G107" s="410">
        <v>5.3999999999999999E-2</v>
      </c>
      <c r="H107" s="35"/>
      <c r="I107" s="38">
        <v>5.0999999999999997E-2</v>
      </c>
      <c r="J107" s="237">
        <v>4.9000000000000002E-2</v>
      </c>
      <c r="K107" s="237">
        <v>4.7E-2</v>
      </c>
      <c r="L107" s="221">
        <v>4.7E-2</v>
      </c>
      <c r="M107" s="410">
        <v>5.3999999999999999E-2</v>
      </c>
      <c r="N107" s="35"/>
      <c r="O107" s="35"/>
      <c r="P107" s="35"/>
    </row>
    <row r="108" spans="1:16" ht="19.5" customHeight="1" x14ac:dyDescent="0.35">
      <c r="A108" s="257" t="s">
        <v>34</v>
      </c>
      <c r="B108" s="34"/>
      <c r="C108" s="36">
        <v>6.4000000000000001E-2</v>
      </c>
      <c r="D108" s="73">
        <v>5.3999999999999999E-2</v>
      </c>
      <c r="E108" s="73">
        <v>0.05</v>
      </c>
      <c r="F108" s="43">
        <v>4.3999999999999997E-2</v>
      </c>
      <c r="G108" s="411">
        <v>5.1999999999999998E-2</v>
      </c>
      <c r="H108" s="35"/>
      <c r="I108" s="36">
        <v>4.9000000000000002E-2</v>
      </c>
      <c r="J108" s="238">
        <v>4.5999999999999999E-2</v>
      </c>
      <c r="K108" s="238">
        <v>4.1000000000000002E-2</v>
      </c>
      <c r="L108" s="222">
        <v>4.1000000000000002E-2</v>
      </c>
      <c r="M108" s="411">
        <v>5.1999999999999998E-2</v>
      </c>
      <c r="N108" s="35"/>
      <c r="O108" s="35"/>
      <c r="P108" s="35"/>
    </row>
    <row r="109" spans="1:16" ht="19.5" customHeight="1" x14ac:dyDescent="0.35">
      <c r="A109" s="255" t="s">
        <v>27</v>
      </c>
      <c r="B109" s="34"/>
      <c r="C109" s="38">
        <v>5.1999999999999998E-2</v>
      </c>
      <c r="D109" s="76">
        <v>4.2000000000000003E-2</v>
      </c>
      <c r="E109" s="76">
        <v>3.6999999999999998E-2</v>
      </c>
      <c r="F109" s="37">
        <v>4.1000000000000002E-2</v>
      </c>
      <c r="G109" s="410">
        <v>4.2999999999999997E-2</v>
      </c>
      <c r="H109" s="35"/>
      <c r="I109" s="38">
        <v>5.5E-2</v>
      </c>
      <c r="J109" s="237">
        <v>4.2000000000000003E-2</v>
      </c>
      <c r="K109" s="237">
        <v>3.6999999999999998E-2</v>
      </c>
      <c r="L109" s="221">
        <v>3.6999999999999998E-2</v>
      </c>
      <c r="M109" s="410">
        <v>4.2999999999999997E-2</v>
      </c>
      <c r="N109" s="35"/>
      <c r="O109" s="35"/>
      <c r="P109" s="35"/>
    </row>
    <row r="110" spans="1:16" ht="19.5" customHeight="1" x14ac:dyDescent="0.35">
      <c r="A110" s="257" t="s">
        <v>29</v>
      </c>
      <c r="B110" s="34"/>
      <c r="C110" s="36">
        <v>4.2999999999999997E-2</v>
      </c>
      <c r="D110" s="73">
        <v>0.04</v>
      </c>
      <c r="E110" s="73">
        <v>3.9E-2</v>
      </c>
      <c r="F110" s="43">
        <v>3.7999999999999999E-2</v>
      </c>
      <c r="G110" s="411">
        <v>0.04</v>
      </c>
      <c r="H110" s="35"/>
      <c r="I110" s="36">
        <v>4.1000000000000002E-2</v>
      </c>
      <c r="J110" s="238">
        <v>2.8000000000000001E-2</v>
      </c>
      <c r="K110" s="238">
        <v>3.1E-2</v>
      </c>
      <c r="L110" s="222">
        <v>3.1E-2</v>
      </c>
      <c r="M110" s="411">
        <v>0.04</v>
      </c>
      <c r="N110" s="35"/>
      <c r="O110" s="35"/>
      <c r="P110" s="35"/>
    </row>
    <row r="111" spans="1:16" ht="19.5" customHeight="1" x14ac:dyDescent="0.35">
      <c r="A111" s="255" t="s">
        <v>26</v>
      </c>
      <c r="B111" s="34"/>
      <c r="C111" s="38">
        <v>2.7E-2</v>
      </c>
      <c r="D111" s="76">
        <v>2.5999999999999999E-2</v>
      </c>
      <c r="E111" s="76">
        <v>2.4E-2</v>
      </c>
      <c r="F111" s="37">
        <v>2.1999999999999999E-2</v>
      </c>
      <c r="G111" s="410">
        <v>2.5000000000000001E-2</v>
      </c>
      <c r="H111" s="35"/>
      <c r="I111" s="38">
        <v>2.9000000000000001E-2</v>
      </c>
      <c r="J111" s="237">
        <v>3.1E-2</v>
      </c>
      <c r="K111" s="237">
        <v>3.1E-2</v>
      </c>
      <c r="L111" s="221">
        <v>3.1E-2</v>
      </c>
      <c r="M111" s="410">
        <v>2.5000000000000001E-2</v>
      </c>
      <c r="N111" s="35"/>
      <c r="O111" s="35"/>
      <c r="P111" s="35"/>
    </row>
    <row r="112" spans="1:16" ht="19.5" customHeight="1" x14ac:dyDescent="0.35">
      <c r="A112" s="257" t="s">
        <v>35</v>
      </c>
      <c r="B112" s="34"/>
      <c r="C112" s="36">
        <v>2.1000000000000001E-2</v>
      </c>
      <c r="D112" s="73">
        <v>2.1999999999999999E-2</v>
      </c>
      <c r="E112" s="73">
        <v>1.7999999999999999E-2</v>
      </c>
      <c r="F112" s="43">
        <v>1.9E-2</v>
      </c>
      <c r="G112" s="411">
        <v>0.02</v>
      </c>
      <c r="H112" s="35"/>
      <c r="I112" s="36">
        <v>2.1000000000000001E-2</v>
      </c>
      <c r="J112" s="238">
        <v>2.1000000000000001E-2</v>
      </c>
      <c r="K112" s="238">
        <v>2.1999999999999999E-2</v>
      </c>
      <c r="L112" s="222">
        <v>2.1999999999999999E-2</v>
      </c>
      <c r="M112" s="411">
        <v>0.02</v>
      </c>
      <c r="N112" s="35"/>
      <c r="O112" s="35"/>
      <c r="P112" s="35"/>
    </row>
    <row r="113" spans="1:16" ht="19.5" customHeight="1" x14ac:dyDescent="0.35">
      <c r="A113" s="255" t="s">
        <v>31</v>
      </c>
      <c r="B113" s="34"/>
      <c r="C113" s="38">
        <v>2.1999999999999999E-2</v>
      </c>
      <c r="D113" s="76">
        <v>1.7999999999999999E-2</v>
      </c>
      <c r="E113" s="76">
        <v>1.7000000000000001E-2</v>
      </c>
      <c r="F113" s="37">
        <v>1.7000000000000001E-2</v>
      </c>
      <c r="G113" s="410">
        <v>1.9E-2</v>
      </c>
      <c r="H113" s="35"/>
      <c r="I113" s="38">
        <v>2.1000000000000001E-2</v>
      </c>
      <c r="J113" s="237">
        <v>1.6E-2</v>
      </c>
      <c r="K113" s="237">
        <v>1.6E-2</v>
      </c>
      <c r="L113" s="221">
        <v>1.6E-2</v>
      </c>
      <c r="M113" s="410">
        <v>1.9E-2</v>
      </c>
      <c r="N113" s="35"/>
      <c r="O113" s="35"/>
      <c r="P113" s="35"/>
    </row>
    <row r="114" spans="1:16" ht="19.5" customHeight="1" x14ac:dyDescent="0.35">
      <c r="A114" s="257" t="s">
        <v>30</v>
      </c>
      <c r="B114" s="34"/>
      <c r="C114" s="36">
        <v>1.2E-2</v>
      </c>
      <c r="D114" s="73">
        <v>0.01</v>
      </c>
      <c r="E114" s="73">
        <v>0.01</v>
      </c>
      <c r="F114" s="43">
        <v>0.01</v>
      </c>
      <c r="G114" s="411">
        <v>1.0999999999999999E-2</v>
      </c>
      <c r="H114" s="35"/>
      <c r="I114" s="36">
        <v>1.4E-2</v>
      </c>
      <c r="J114" s="238">
        <v>0.01</v>
      </c>
      <c r="K114" s="238">
        <v>8.9999999999999993E-3</v>
      </c>
      <c r="L114" s="222">
        <v>8.9999999999999993E-3</v>
      </c>
      <c r="M114" s="411">
        <v>1.0999999999999999E-2</v>
      </c>
      <c r="N114" s="35"/>
      <c r="O114" s="35"/>
      <c r="P114" s="35"/>
    </row>
    <row r="115" spans="1:16" ht="19.5" customHeight="1" x14ac:dyDescent="0.35">
      <c r="A115" s="255" t="s">
        <v>36</v>
      </c>
      <c r="B115" s="34"/>
      <c r="C115" s="38">
        <v>0</v>
      </c>
      <c r="D115" s="76">
        <v>0</v>
      </c>
      <c r="E115" s="76">
        <v>0</v>
      </c>
      <c r="F115" s="37">
        <v>0</v>
      </c>
      <c r="G115" s="410">
        <v>0</v>
      </c>
      <c r="H115" s="35"/>
      <c r="I115" s="38">
        <v>0</v>
      </c>
      <c r="J115" s="237">
        <v>0</v>
      </c>
      <c r="K115" s="237">
        <v>0</v>
      </c>
      <c r="L115" s="221">
        <v>0</v>
      </c>
      <c r="M115" s="410">
        <v>0</v>
      </c>
      <c r="N115" s="35"/>
      <c r="O115" s="35"/>
      <c r="P115" s="35"/>
    </row>
    <row r="116" spans="1:16" ht="19.5" customHeight="1" x14ac:dyDescent="0.35">
      <c r="A116" s="257" t="s">
        <v>37</v>
      </c>
      <c r="B116" s="34"/>
      <c r="C116" s="36">
        <v>0</v>
      </c>
      <c r="D116" s="73">
        <v>0</v>
      </c>
      <c r="E116" s="73">
        <v>0</v>
      </c>
      <c r="F116" s="43">
        <v>0</v>
      </c>
      <c r="G116" s="411">
        <v>0</v>
      </c>
      <c r="H116" s="35"/>
      <c r="I116" s="36">
        <v>0</v>
      </c>
      <c r="J116" s="238">
        <v>0</v>
      </c>
      <c r="K116" s="238">
        <v>0</v>
      </c>
      <c r="L116" s="222">
        <v>0</v>
      </c>
      <c r="M116" s="411">
        <v>0</v>
      </c>
      <c r="N116" s="35"/>
      <c r="O116" s="35"/>
      <c r="P116" s="35"/>
    </row>
    <row r="117" spans="1:16" ht="19.5" customHeight="1" thickBot="1" x14ac:dyDescent="0.4">
      <c r="A117" s="438" t="s">
        <v>32</v>
      </c>
      <c r="B117" s="34"/>
      <c r="C117" s="44">
        <v>5.6000000000000001E-2</v>
      </c>
      <c r="D117" s="63">
        <v>5.1999999999999998E-2</v>
      </c>
      <c r="E117" s="63">
        <v>5.5E-2</v>
      </c>
      <c r="F117" s="54">
        <v>5.7000000000000002E-2</v>
      </c>
      <c r="G117" s="413">
        <v>5.5E-2</v>
      </c>
      <c r="H117" s="35"/>
      <c r="I117" s="44">
        <v>6.3E-2</v>
      </c>
      <c r="J117" s="240">
        <v>0.06</v>
      </c>
      <c r="K117" s="240">
        <v>5.8000000000000003E-2</v>
      </c>
      <c r="L117" s="224">
        <v>5.8000000000000003E-2</v>
      </c>
      <c r="M117" s="413">
        <v>5.5E-2</v>
      </c>
      <c r="N117" s="35"/>
      <c r="O117" s="35"/>
      <c r="P117" s="35"/>
    </row>
    <row r="118" spans="1:16" ht="16.399999999999999" customHeight="1" thickBot="1" x14ac:dyDescent="0.4">
      <c r="A118" s="86"/>
      <c r="C118" s="86"/>
      <c r="D118" s="86"/>
      <c r="E118" s="87"/>
      <c r="F118" s="86"/>
      <c r="G118" s="86"/>
      <c r="H118" s="86"/>
      <c r="I118" s="86"/>
      <c r="L118" s="17"/>
      <c r="M118" s="86"/>
    </row>
    <row r="119" spans="1:16" ht="23.25" customHeight="1" x14ac:dyDescent="0.5">
      <c r="A119" s="436" t="s">
        <v>58</v>
      </c>
      <c r="B119" s="59"/>
      <c r="C119" s="57"/>
      <c r="D119" s="55"/>
      <c r="E119" s="58"/>
      <c r="F119" s="266"/>
      <c r="G119" s="266"/>
      <c r="H119" s="14"/>
      <c r="I119" s="57"/>
      <c r="J119" s="244"/>
      <c r="K119" s="244"/>
      <c r="L119" s="225"/>
      <c r="M119" s="266"/>
      <c r="N119" s="14"/>
      <c r="O119" s="14"/>
      <c r="P119" s="14"/>
    </row>
    <row r="120" spans="1:16" ht="19.5" customHeight="1" x14ac:dyDescent="0.35">
      <c r="A120" s="380" t="s">
        <v>68</v>
      </c>
      <c r="B120" s="269"/>
      <c r="C120" s="61">
        <v>26705</v>
      </c>
      <c r="D120" s="267">
        <v>27431</v>
      </c>
      <c r="E120" s="267">
        <v>28447</v>
      </c>
      <c r="F120" s="60">
        <v>30156</v>
      </c>
      <c r="G120" s="60">
        <f>F120</f>
        <v>30156</v>
      </c>
      <c r="H120" s="62"/>
      <c r="I120" s="61">
        <v>31412</v>
      </c>
      <c r="J120" s="248">
        <v>33111</v>
      </c>
      <c r="K120" s="248">
        <v>35451</v>
      </c>
      <c r="L120" s="226">
        <v>35451</v>
      </c>
      <c r="M120" s="60">
        <f>L120</f>
        <v>35451</v>
      </c>
      <c r="N120" s="62"/>
      <c r="O120" s="62"/>
      <c r="P120" s="62"/>
    </row>
    <row r="121" spans="1:16" s="115" customFormat="1" ht="19.5" customHeight="1" x14ac:dyDescent="0.35">
      <c r="A121" s="200" t="s">
        <v>80</v>
      </c>
      <c r="B121" s="140"/>
      <c r="C121" s="138">
        <v>0.19</v>
      </c>
      <c r="D121" s="249">
        <v>0.18099999999999999</v>
      </c>
      <c r="E121" s="249">
        <v>0.159</v>
      </c>
      <c r="F121" s="139">
        <v>0.16200000000000001</v>
      </c>
      <c r="G121" s="139">
        <f>F121</f>
        <v>0.16200000000000001</v>
      </c>
      <c r="H121" s="140"/>
      <c r="I121" s="138">
        <v>0.17599999999999999</v>
      </c>
      <c r="J121" s="249">
        <v>0.20699999999999999</v>
      </c>
      <c r="K121" s="249">
        <v>0.246</v>
      </c>
      <c r="L121" s="139">
        <v>0.246</v>
      </c>
      <c r="M121" s="139">
        <f>L121</f>
        <v>0.246</v>
      </c>
      <c r="N121" s="35"/>
      <c r="O121" s="35"/>
      <c r="P121" s="35"/>
    </row>
    <row r="122" spans="1:16" ht="19.5" customHeight="1" x14ac:dyDescent="0.35">
      <c r="A122" s="380" t="s">
        <v>88</v>
      </c>
      <c r="B122" s="269"/>
      <c r="C122" s="61">
        <v>23709</v>
      </c>
      <c r="D122" s="267">
        <v>24316</v>
      </c>
      <c r="E122" s="267">
        <v>25235</v>
      </c>
      <c r="F122" s="60">
        <v>26760</v>
      </c>
      <c r="G122" s="60">
        <f>F122</f>
        <v>26760</v>
      </c>
      <c r="H122" s="62"/>
      <c r="I122" s="61">
        <v>27893</v>
      </c>
      <c r="J122" s="248">
        <v>29433</v>
      </c>
      <c r="K122" s="248">
        <v>31465</v>
      </c>
      <c r="L122" s="226">
        <v>31465</v>
      </c>
      <c r="M122" s="60">
        <f>L122</f>
        <v>31465</v>
      </c>
      <c r="N122" s="62"/>
      <c r="O122" s="62"/>
      <c r="P122" s="62"/>
    </row>
    <row r="123" spans="1:16" s="115" customFormat="1" ht="19.5" customHeight="1" x14ac:dyDescent="0.35">
      <c r="A123" s="200" t="s">
        <v>89</v>
      </c>
      <c r="B123" s="141"/>
      <c r="C123" s="138">
        <v>0.20499999999999999</v>
      </c>
      <c r="D123" s="249">
        <v>0.191</v>
      </c>
      <c r="E123" s="249">
        <v>0.16600000000000001</v>
      </c>
      <c r="F123" s="139">
        <v>0.16400000000000001</v>
      </c>
      <c r="G123" s="139">
        <f>F123</f>
        <v>0.16400000000000001</v>
      </c>
      <c r="H123" s="140"/>
      <c r="I123" s="138">
        <v>0.17599999999999999</v>
      </c>
      <c r="J123" s="249">
        <v>0.21</v>
      </c>
      <c r="K123" s="249">
        <v>0.247</v>
      </c>
      <c r="L123" s="139">
        <v>0.247</v>
      </c>
      <c r="M123" s="139">
        <f>L123</f>
        <v>0.247</v>
      </c>
      <c r="N123" s="35"/>
      <c r="O123" s="35"/>
      <c r="P123" s="35"/>
    </row>
    <row r="124" spans="1:16" ht="19.5" customHeight="1" x14ac:dyDescent="0.35">
      <c r="A124" s="380" t="s">
        <v>76</v>
      </c>
      <c r="B124" s="268"/>
      <c r="C124" s="414">
        <v>0.77600000000000002</v>
      </c>
      <c r="D124" s="290">
        <v>0.78</v>
      </c>
      <c r="E124" s="290">
        <v>0.76400000000000001</v>
      </c>
      <c r="F124" s="415">
        <v>0.80200000000000005</v>
      </c>
      <c r="G124" s="415">
        <f>F124</f>
        <v>0.80200000000000005</v>
      </c>
      <c r="H124" s="108"/>
      <c r="I124" s="414">
        <v>0.79900000000000004</v>
      </c>
      <c r="J124" s="290">
        <v>0.78400000000000003</v>
      </c>
      <c r="K124" s="290">
        <v>0.76100000000000001</v>
      </c>
      <c r="L124" s="415">
        <v>0.76100000000000001</v>
      </c>
      <c r="M124" s="415">
        <f>L124</f>
        <v>0.76100000000000001</v>
      </c>
      <c r="N124" s="35"/>
      <c r="O124" s="35"/>
      <c r="P124" s="35"/>
    </row>
    <row r="125" spans="1:16" ht="19.5" customHeight="1" x14ac:dyDescent="0.35">
      <c r="A125" s="435" t="s">
        <v>96</v>
      </c>
      <c r="B125" s="268"/>
      <c r="C125" s="418"/>
      <c r="D125" s="419"/>
      <c r="E125" s="419"/>
      <c r="F125" s="420"/>
      <c r="G125" s="40"/>
      <c r="H125" s="108"/>
      <c r="I125" s="418"/>
      <c r="J125" s="419"/>
      <c r="K125" s="419"/>
      <c r="L125" s="420"/>
      <c r="M125" s="40"/>
      <c r="N125" s="35"/>
      <c r="O125" s="35"/>
      <c r="P125" s="35"/>
    </row>
    <row r="126" spans="1:16" ht="19.5" customHeight="1" x14ac:dyDescent="0.35">
      <c r="A126" s="380" t="s">
        <v>97</v>
      </c>
      <c r="B126" s="268"/>
      <c r="C126" s="414"/>
      <c r="D126" s="290"/>
      <c r="E126" s="290"/>
      <c r="F126" s="415"/>
      <c r="G126" s="60">
        <v>8250</v>
      </c>
      <c r="H126" s="108"/>
      <c r="I126" s="414"/>
      <c r="J126" s="290"/>
      <c r="K126" s="290"/>
      <c r="L126" s="415"/>
      <c r="M126" s="60">
        <v>8250</v>
      </c>
      <c r="N126" s="35"/>
      <c r="O126" s="35"/>
      <c r="P126" s="35"/>
    </row>
    <row r="127" spans="1:16" ht="19.5" customHeight="1" x14ac:dyDescent="0.35">
      <c r="A127" s="441" t="s">
        <v>98</v>
      </c>
      <c r="B127" s="268"/>
      <c r="C127" s="414"/>
      <c r="D127" s="290"/>
      <c r="E127" s="290"/>
      <c r="F127" s="415"/>
      <c r="G127" s="416">
        <v>5850</v>
      </c>
      <c r="H127" s="108"/>
      <c r="I127" s="414"/>
      <c r="J127" s="290"/>
      <c r="K127" s="290"/>
      <c r="L127" s="415"/>
      <c r="M127" s="416">
        <v>5850</v>
      </c>
      <c r="N127" s="35"/>
      <c r="O127" s="35"/>
      <c r="P127" s="35"/>
    </row>
    <row r="128" spans="1:16" ht="19.5" customHeight="1" x14ac:dyDescent="0.35">
      <c r="A128" s="380" t="s">
        <v>99</v>
      </c>
      <c r="B128" s="268"/>
      <c r="C128" s="414"/>
      <c r="D128" s="290"/>
      <c r="E128" s="290"/>
      <c r="F128" s="415"/>
      <c r="G128" s="60">
        <v>4450</v>
      </c>
      <c r="H128" s="108"/>
      <c r="I128" s="414"/>
      <c r="J128" s="290"/>
      <c r="K128" s="290"/>
      <c r="L128" s="415"/>
      <c r="M128" s="60">
        <v>4450</v>
      </c>
      <c r="N128" s="35"/>
      <c r="O128" s="35"/>
      <c r="P128" s="35"/>
    </row>
    <row r="129" spans="1:16" ht="19.5" customHeight="1" x14ac:dyDescent="0.35">
      <c r="A129" s="441" t="s">
        <v>100</v>
      </c>
      <c r="B129" s="268"/>
      <c r="C129" s="414"/>
      <c r="D129" s="290"/>
      <c r="E129" s="290"/>
      <c r="F129" s="415"/>
      <c r="G129" s="416">
        <v>2950</v>
      </c>
      <c r="H129" s="108"/>
      <c r="I129" s="414"/>
      <c r="J129" s="290"/>
      <c r="K129" s="290"/>
      <c r="L129" s="415"/>
      <c r="M129" s="416">
        <v>2950</v>
      </c>
      <c r="N129" s="35"/>
      <c r="O129" s="35"/>
      <c r="P129" s="35"/>
    </row>
    <row r="130" spans="1:16" ht="19.5" customHeight="1" x14ac:dyDescent="0.35">
      <c r="A130" s="380" t="s">
        <v>101</v>
      </c>
      <c r="B130" s="268"/>
      <c r="C130" s="414"/>
      <c r="D130" s="290"/>
      <c r="E130" s="290"/>
      <c r="F130" s="415"/>
      <c r="G130" s="60">
        <v>2300</v>
      </c>
      <c r="H130" s="108"/>
      <c r="I130" s="414"/>
      <c r="J130" s="290"/>
      <c r="K130" s="290"/>
      <c r="L130" s="415"/>
      <c r="M130" s="60">
        <v>2300</v>
      </c>
      <c r="N130" s="35"/>
      <c r="O130" s="35"/>
      <c r="P130" s="35"/>
    </row>
    <row r="131" spans="1:16" ht="19.5" customHeight="1" x14ac:dyDescent="0.35">
      <c r="A131" s="441" t="s">
        <v>16</v>
      </c>
      <c r="B131" s="268"/>
      <c r="C131" s="414"/>
      <c r="D131" s="290"/>
      <c r="E131" s="290"/>
      <c r="F131" s="415"/>
      <c r="G131" s="416">
        <v>2150</v>
      </c>
      <c r="H131" s="108"/>
      <c r="I131" s="414"/>
      <c r="J131" s="290"/>
      <c r="K131" s="290"/>
      <c r="L131" s="415"/>
      <c r="M131" s="416">
        <v>2150</v>
      </c>
      <c r="N131" s="35"/>
      <c r="O131" s="35"/>
      <c r="P131" s="35"/>
    </row>
    <row r="132" spans="1:16" ht="19.5" customHeight="1" thickBot="1" x14ac:dyDescent="0.4">
      <c r="A132" s="438" t="s">
        <v>102</v>
      </c>
      <c r="B132" s="268"/>
      <c r="C132" s="134"/>
      <c r="D132" s="135"/>
      <c r="E132" s="135"/>
      <c r="F132" s="136"/>
      <c r="G132" s="417">
        <v>850</v>
      </c>
      <c r="H132" s="108"/>
      <c r="I132" s="134"/>
      <c r="J132" s="135"/>
      <c r="K132" s="135"/>
      <c r="L132" s="136"/>
      <c r="M132" s="417">
        <v>850</v>
      </c>
      <c r="N132" s="35"/>
      <c r="O132" s="35"/>
      <c r="P132" s="35"/>
    </row>
    <row r="133" spans="1:16" ht="16.399999999999999" customHeight="1" thickBot="1" x14ac:dyDescent="0.4">
      <c r="A133" s="14"/>
      <c r="B133" s="14"/>
      <c r="C133" s="14"/>
      <c r="D133" s="14"/>
      <c r="E133" s="52"/>
      <c r="F133" s="14"/>
      <c r="G133" s="14"/>
      <c r="H133" s="14"/>
      <c r="I133" s="14"/>
      <c r="J133" s="203"/>
      <c r="K133" s="203"/>
      <c r="L133" s="17"/>
      <c r="M133" s="14"/>
      <c r="N133" s="14"/>
      <c r="O133" s="14"/>
      <c r="P133" s="14"/>
    </row>
    <row r="134" spans="1:16" ht="23.25" customHeight="1" x14ac:dyDescent="0.5">
      <c r="A134" s="436" t="s">
        <v>75</v>
      </c>
      <c r="B134" s="14"/>
      <c r="C134" s="31"/>
      <c r="D134" s="29"/>
      <c r="E134" s="29"/>
      <c r="F134" s="53"/>
      <c r="G134" s="53"/>
      <c r="H134" s="14"/>
      <c r="I134" s="31"/>
      <c r="J134" s="232"/>
      <c r="K134" s="232"/>
      <c r="L134" s="220"/>
      <c r="M134" s="53"/>
      <c r="N134" s="14"/>
      <c r="O134" s="14"/>
      <c r="P134" s="14"/>
    </row>
    <row r="135" spans="1:16" ht="19.5" customHeight="1" x14ac:dyDescent="0.35">
      <c r="A135" s="437" t="s">
        <v>47</v>
      </c>
      <c r="B135" s="268"/>
      <c r="C135" s="275">
        <v>0.23599999999999999</v>
      </c>
      <c r="D135" s="276">
        <v>0.22900000000000001</v>
      </c>
      <c r="E135" s="276">
        <v>0.22600000000000001</v>
      </c>
      <c r="F135" s="277">
        <v>0.20399999999999999</v>
      </c>
      <c r="G135" s="277">
        <v>0.223</v>
      </c>
      <c r="H135" s="35"/>
      <c r="I135" s="275">
        <v>0.20100000000000001</v>
      </c>
      <c r="J135" s="276">
        <v>0.19400000000000001</v>
      </c>
      <c r="K135" s="276">
        <v>0.2</v>
      </c>
      <c r="L135" s="277">
        <v>0.2</v>
      </c>
      <c r="M135" s="277">
        <v>0.223</v>
      </c>
      <c r="N135" s="35"/>
      <c r="O135" s="35"/>
      <c r="P135" s="35"/>
    </row>
    <row r="136" spans="1:16" ht="19.5" customHeight="1" x14ac:dyDescent="0.35">
      <c r="A136" s="380" t="s">
        <v>48</v>
      </c>
      <c r="B136" s="268"/>
      <c r="C136" s="181">
        <v>0.33300000000000002</v>
      </c>
      <c r="D136" s="182">
        <v>0.32200000000000001</v>
      </c>
      <c r="E136" s="182">
        <v>0.31900000000000001</v>
      </c>
      <c r="F136" s="183">
        <v>0.29799999999999999</v>
      </c>
      <c r="G136" s="183">
        <v>0.316</v>
      </c>
      <c r="H136" s="35"/>
      <c r="I136" s="181">
        <v>0.29599999999999999</v>
      </c>
      <c r="J136" s="182">
        <v>0.28599999999999998</v>
      </c>
      <c r="K136" s="182">
        <v>0.28999999999999998</v>
      </c>
      <c r="L136" s="183">
        <v>0.28999999999999998</v>
      </c>
      <c r="M136" s="183">
        <v>0.316</v>
      </c>
      <c r="N136" s="35"/>
      <c r="O136" s="35"/>
      <c r="P136" s="35"/>
    </row>
    <row r="137" spans="1:16" ht="19.5" customHeight="1" x14ac:dyDescent="0.35">
      <c r="A137" s="437" t="s">
        <v>49</v>
      </c>
      <c r="B137" s="268"/>
      <c r="C137" s="275">
        <v>0.44400000000000001</v>
      </c>
      <c r="D137" s="276">
        <v>0.434</v>
      </c>
      <c r="E137" s="276">
        <v>0.437</v>
      </c>
      <c r="F137" s="277">
        <v>0.42099999999999999</v>
      </c>
      <c r="G137" s="277">
        <v>0.42499999999999999</v>
      </c>
      <c r="H137" s="35"/>
      <c r="I137" s="275">
        <v>0.41699999999999998</v>
      </c>
      <c r="J137" s="276">
        <v>0.40300000000000002</v>
      </c>
      <c r="K137" s="276">
        <v>0.40799999999999997</v>
      </c>
      <c r="L137" s="277">
        <v>0.40799999999999997</v>
      </c>
      <c r="M137" s="277">
        <v>0.42499999999999999</v>
      </c>
      <c r="N137" s="35"/>
      <c r="O137" s="35"/>
      <c r="P137" s="35"/>
    </row>
    <row r="138" spans="1:16" ht="19.5" customHeight="1" x14ac:dyDescent="0.35">
      <c r="A138" s="380" t="s">
        <v>50</v>
      </c>
      <c r="B138" s="268"/>
      <c r="C138" s="181">
        <v>0.55600000000000005</v>
      </c>
      <c r="D138" s="182">
        <v>0.56599999999999995</v>
      </c>
      <c r="E138" s="182">
        <v>0.56299999999999994</v>
      </c>
      <c r="F138" s="183">
        <v>0.57899999999999996</v>
      </c>
      <c r="G138" s="183">
        <v>0.57499999999999996</v>
      </c>
      <c r="H138" s="42"/>
      <c r="I138" s="181">
        <v>0.58299999999999996</v>
      </c>
      <c r="J138" s="182">
        <v>0.59699999999999998</v>
      </c>
      <c r="K138" s="182">
        <v>0.59199999999999997</v>
      </c>
      <c r="L138" s="183">
        <v>0.59199999999999997</v>
      </c>
      <c r="M138" s="183">
        <v>0.57499999999999996</v>
      </c>
      <c r="N138" s="42"/>
      <c r="O138" s="42"/>
      <c r="P138" s="42"/>
    </row>
    <row r="139" spans="1:16" ht="19.5" customHeight="1" x14ac:dyDescent="0.35">
      <c r="A139" s="435" t="s">
        <v>104</v>
      </c>
      <c r="C139" s="424"/>
      <c r="D139" s="425"/>
      <c r="E139" s="425"/>
      <c r="F139" s="426"/>
      <c r="G139" s="40"/>
      <c r="I139" s="424"/>
      <c r="J139" s="425"/>
      <c r="K139" s="425"/>
      <c r="L139" s="426"/>
      <c r="M139" s="40"/>
    </row>
    <row r="140" spans="1:16" ht="19.5" customHeight="1" x14ac:dyDescent="0.35">
      <c r="A140" s="437" t="s">
        <v>105</v>
      </c>
      <c r="C140" s="427"/>
      <c r="D140" s="274"/>
      <c r="E140" s="274"/>
      <c r="F140" s="422"/>
      <c r="G140" s="421"/>
      <c r="I140" s="427"/>
      <c r="J140" s="274"/>
      <c r="K140" s="274"/>
      <c r="L140" s="422"/>
      <c r="M140" s="421"/>
    </row>
    <row r="141" spans="1:16" ht="19.5" customHeight="1" x14ac:dyDescent="0.35">
      <c r="A141" s="380" t="s">
        <v>106</v>
      </c>
      <c r="C141" s="427"/>
      <c r="D141" s="274"/>
      <c r="E141" s="274"/>
      <c r="F141" s="422"/>
      <c r="G141" s="422"/>
      <c r="I141" s="427"/>
      <c r="J141" s="274"/>
      <c r="K141" s="274"/>
      <c r="L141" s="422"/>
      <c r="M141" s="422"/>
    </row>
    <row r="142" spans="1:16" ht="19.5" customHeight="1" x14ac:dyDescent="0.35">
      <c r="A142" s="437" t="s">
        <v>107</v>
      </c>
      <c r="C142" s="427"/>
      <c r="D142" s="274"/>
      <c r="E142" s="274"/>
      <c r="F142" s="422"/>
      <c r="G142" s="421"/>
      <c r="I142" s="427"/>
      <c r="J142" s="274"/>
      <c r="K142" s="274"/>
      <c r="L142" s="422"/>
      <c r="M142" s="421"/>
    </row>
    <row r="143" spans="1:16" ht="19.5" customHeight="1" x14ac:dyDescent="0.35">
      <c r="A143" s="380" t="s">
        <v>108</v>
      </c>
      <c r="C143" s="427"/>
      <c r="D143" s="274"/>
      <c r="E143" s="274"/>
      <c r="F143" s="422"/>
      <c r="G143" s="422"/>
      <c r="I143" s="427"/>
      <c r="J143" s="274"/>
      <c r="K143" s="274"/>
      <c r="L143" s="422"/>
      <c r="M143" s="422"/>
    </row>
    <row r="144" spans="1:16" ht="19.5" customHeight="1" thickBot="1" x14ac:dyDescent="0.4">
      <c r="A144" s="439" t="s">
        <v>109</v>
      </c>
      <c r="C144" s="428"/>
      <c r="D144" s="429"/>
      <c r="E144" s="429"/>
      <c r="F144" s="430"/>
      <c r="G144" s="423"/>
      <c r="I144" s="428"/>
      <c r="J144" s="429"/>
      <c r="K144" s="429"/>
      <c r="L144" s="430"/>
      <c r="M144" s="423"/>
    </row>
    <row r="145" spans="1:16" ht="19.5" customHeight="1" x14ac:dyDescent="0.35">
      <c r="A145" s="442" t="s">
        <v>70</v>
      </c>
      <c r="B145" s="12"/>
      <c r="C145" s="24"/>
      <c r="D145" s="72"/>
      <c r="E145" s="74"/>
      <c r="F145" s="23"/>
      <c r="G145" s="392"/>
      <c r="H145" s="12"/>
      <c r="I145" s="24"/>
      <c r="J145" s="236"/>
      <c r="K145" s="236"/>
      <c r="L145" s="219"/>
      <c r="M145" s="392"/>
      <c r="N145" s="12"/>
      <c r="O145" s="12"/>
      <c r="P145" s="12"/>
    </row>
    <row r="146" spans="1:16" ht="19.5" customHeight="1" x14ac:dyDescent="0.35">
      <c r="A146" s="380" t="s">
        <v>64</v>
      </c>
      <c r="B146" s="26"/>
      <c r="C146" s="145">
        <v>383.9</v>
      </c>
      <c r="D146" s="146">
        <v>400.1</v>
      </c>
      <c r="E146" s="146">
        <v>421.8</v>
      </c>
      <c r="F146" s="147">
        <v>447.1</v>
      </c>
      <c r="G146" s="388">
        <v>1652.9</v>
      </c>
      <c r="H146" s="131"/>
      <c r="I146" s="207">
        <v>464.2</v>
      </c>
      <c r="J146" s="146">
        <v>480</v>
      </c>
      <c r="K146" s="146">
        <v>507.7</v>
      </c>
      <c r="L146" s="147">
        <v>507.7</v>
      </c>
      <c r="M146" s="388">
        <v>1652.9</v>
      </c>
      <c r="N146" s="42"/>
      <c r="O146" s="42"/>
      <c r="P146" s="42"/>
    </row>
    <row r="147" spans="1:16" s="94" customFormat="1" ht="19.5" customHeight="1" x14ac:dyDescent="0.35">
      <c r="A147" s="118" t="s">
        <v>13</v>
      </c>
      <c r="B147" s="89"/>
      <c r="C147" s="90">
        <v>0.90500000000000003</v>
      </c>
      <c r="D147" s="91">
        <v>0.89800000000000002</v>
      </c>
      <c r="E147" s="91">
        <v>0.90100000000000002</v>
      </c>
      <c r="F147" s="92">
        <v>0.88500000000000001</v>
      </c>
      <c r="G147" s="389">
        <v>0.89700000000000002</v>
      </c>
      <c r="H147" s="93"/>
      <c r="I147" s="90">
        <v>0.89100000000000001</v>
      </c>
      <c r="J147" s="91">
        <v>0.86899999999999999</v>
      </c>
      <c r="K147" s="91">
        <v>0.86299999999999999</v>
      </c>
      <c r="L147" s="92">
        <v>0.86299999999999999</v>
      </c>
      <c r="M147" s="389">
        <v>0.89700000000000002</v>
      </c>
      <c r="N147" s="93"/>
      <c r="O147" s="93"/>
      <c r="P147" s="93"/>
    </row>
    <row r="148" spans="1:16" ht="19.5" customHeight="1" x14ac:dyDescent="0.35">
      <c r="A148" s="380" t="s">
        <v>65</v>
      </c>
      <c r="B148" s="26"/>
      <c r="C148" s="153">
        <v>38.6</v>
      </c>
      <c r="D148" s="154">
        <v>44.2</v>
      </c>
      <c r="E148" s="154">
        <v>45</v>
      </c>
      <c r="F148" s="155">
        <v>56.5</v>
      </c>
      <c r="G148" s="393">
        <v>184.3</v>
      </c>
      <c r="H148" s="131"/>
      <c r="I148" s="208">
        <v>55.3</v>
      </c>
      <c r="J148" s="154">
        <v>69.8</v>
      </c>
      <c r="K148" s="154">
        <v>78.7</v>
      </c>
      <c r="L148" s="155">
        <v>78.7</v>
      </c>
      <c r="M148" s="393">
        <v>184.3</v>
      </c>
      <c r="N148" s="42"/>
      <c r="O148" s="42"/>
      <c r="P148" s="42"/>
    </row>
    <row r="149" spans="1:16" s="94" customFormat="1" ht="19.5" customHeight="1" x14ac:dyDescent="0.35">
      <c r="A149" s="118" t="s">
        <v>13</v>
      </c>
      <c r="B149" s="89"/>
      <c r="C149" s="90">
        <v>9.0999999999999998E-2</v>
      </c>
      <c r="D149" s="91">
        <v>9.9000000000000005E-2</v>
      </c>
      <c r="E149" s="91">
        <v>9.6000000000000002E-2</v>
      </c>
      <c r="F149" s="92">
        <v>0.112</v>
      </c>
      <c r="G149" s="389">
        <v>0.1</v>
      </c>
      <c r="H149" s="93"/>
      <c r="I149" s="90">
        <v>0.106</v>
      </c>
      <c r="J149" s="91">
        <v>0.127</v>
      </c>
      <c r="K149" s="91">
        <v>0.13400000000000001</v>
      </c>
      <c r="L149" s="92">
        <v>0.13400000000000001</v>
      </c>
      <c r="M149" s="389">
        <v>0.1</v>
      </c>
      <c r="N149" s="93"/>
      <c r="O149" s="93"/>
      <c r="P149" s="93"/>
    </row>
    <row r="150" spans="1:16" ht="19.5" customHeight="1" x14ac:dyDescent="0.35">
      <c r="A150" s="380" t="s">
        <v>23</v>
      </c>
      <c r="B150" s="26"/>
      <c r="C150" s="157">
        <v>1.3</v>
      </c>
      <c r="D150" s="158">
        <v>1</v>
      </c>
      <c r="E150" s="158">
        <v>1</v>
      </c>
      <c r="F150" s="159">
        <v>0.9</v>
      </c>
      <c r="G150" s="394">
        <v>4.0999999999999996</v>
      </c>
      <c r="H150" s="160"/>
      <c r="I150" s="209">
        <v>1.2</v>
      </c>
      <c r="J150" s="158">
        <v>1</v>
      </c>
      <c r="K150" s="158">
        <v>1</v>
      </c>
      <c r="L150" s="159">
        <v>1</v>
      </c>
      <c r="M150" s="394">
        <v>4.0999999999999996</v>
      </c>
      <c r="N150" s="42"/>
      <c r="O150" s="42"/>
      <c r="P150" s="42"/>
    </row>
    <row r="151" spans="1:16" s="94" customFormat="1" ht="19.5" customHeight="1" x14ac:dyDescent="0.35">
      <c r="A151" s="118" t="s">
        <v>13</v>
      </c>
      <c r="B151" s="89"/>
      <c r="C151" s="90">
        <v>3.0000000000000001E-3</v>
      </c>
      <c r="D151" s="91">
        <v>2E-3</v>
      </c>
      <c r="E151" s="91">
        <v>2E-3</v>
      </c>
      <c r="F151" s="92">
        <v>2E-3</v>
      </c>
      <c r="G151" s="389">
        <v>2E-3</v>
      </c>
      <c r="H151" s="93"/>
      <c r="I151" s="90">
        <v>2E-3</v>
      </c>
      <c r="J151" s="91">
        <v>2E-3</v>
      </c>
      <c r="K151" s="91">
        <v>2E-3</v>
      </c>
      <c r="L151" s="92">
        <v>2E-3</v>
      </c>
      <c r="M151" s="389">
        <v>2E-3</v>
      </c>
      <c r="N151" s="93"/>
      <c r="O151" s="93"/>
      <c r="P151" s="93"/>
    </row>
    <row r="152" spans="1:16" ht="19.5" customHeight="1" x14ac:dyDescent="0.35">
      <c r="A152" s="380" t="s">
        <v>24</v>
      </c>
      <c r="B152" s="26"/>
      <c r="C152" s="157">
        <v>0.3</v>
      </c>
      <c r="D152" s="158">
        <v>0.3</v>
      </c>
      <c r="E152" s="158">
        <v>0.4</v>
      </c>
      <c r="F152" s="159">
        <v>0.4</v>
      </c>
      <c r="G152" s="394">
        <v>1.6</v>
      </c>
      <c r="H152" s="160"/>
      <c r="I152" s="209">
        <v>0.6</v>
      </c>
      <c r="J152" s="158">
        <v>0.8</v>
      </c>
      <c r="K152" s="158">
        <v>0.7</v>
      </c>
      <c r="L152" s="159">
        <v>0.7</v>
      </c>
      <c r="M152" s="394">
        <v>1.6</v>
      </c>
      <c r="N152" s="42"/>
      <c r="O152" s="42"/>
      <c r="P152" s="42"/>
    </row>
    <row r="153" spans="1:16" s="94" customFormat="1" ht="19.5" customHeight="1" thickBot="1" x14ac:dyDescent="0.4">
      <c r="A153" s="432" t="s">
        <v>13</v>
      </c>
      <c r="B153" s="89"/>
      <c r="C153" s="98">
        <v>1E-3</v>
      </c>
      <c r="D153" s="99">
        <v>1E-3</v>
      </c>
      <c r="E153" s="99">
        <v>1E-3</v>
      </c>
      <c r="F153" s="100">
        <v>1E-3</v>
      </c>
      <c r="G153" s="395">
        <v>1E-3</v>
      </c>
      <c r="H153" s="93"/>
      <c r="I153" s="98">
        <v>1E-3</v>
      </c>
      <c r="J153" s="99">
        <v>2E-3</v>
      </c>
      <c r="K153" s="99">
        <v>1E-3</v>
      </c>
      <c r="L153" s="100">
        <v>1E-3</v>
      </c>
      <c r="M153" s="395">
        <v>1E-3</v>
      </c>
      <c r="N153" s="93"/>
      <c r="O153" s="93"/>
      <c r="P153" s="93"/>
    </row>
    <row r="154" spans="1:16" x14ac:dyDescent="0.3">
      <c r="G154" s="14"/>
      <c r="M154" s="14"/>
    </row>
    <row r="155" spans="1:16" ht="16.399999999999999" customHeight="1" x14ac:dyDescent="0.35">
      <c r="A155" s="14"/>
      <c r="B155" s="14"/>
      <c r="C155" s="14"/>
      <c r="D155" s="14"/>
      <c r="E155" s="52"/>
      <c r="F155" s="14"/>
      <c r="G155" s="67"/>
      <c r="H155" s="14"/>
      <c r="I155" s="14"/>
      <c r="J155" s="203"/>
      <c r="K155" s="203"/>
      <c r="L155" s="14"/>
      <c r="M155" s="67"/>
      <c r="N155" s="14"/>
      <c r="O155" s="14"/>
      <c r="P155" s="14"/>
    </row>
    <row r="156" spans="1:16" ht="16.399999999999999" customHeight="1" x14ac:dyDescent="0.35">
      <c r="A156" s="64"/>
      <c r="B156" s="64"/>
      <c r="C156" s="64"/>
      <c r="D156" s="64"/>
      <c r="E156" s="65"/>
      <c r="F156" s="64"/>
      <c r="H156" s="64"/>
      <c r="I156" s="64"/>
      <c r="J156" s="66"/>
      <c r="K156" s="66"/>
      <c r="L156" s="64"/>
      <c r="N156" s="64"/>
      <c r="O156" s="64"/>
      <c r="P156" s="64"/>
    </row>
  </sheetData>
  <mergeCells count="2">
    <mergeCell ref="C10:F10"/>
    <mergeCell ref="I10:L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54"/>
  <sheetViews>
    <sheetView zoomScale="55" zoomScaleNormal="55" workbookViewId="0">
      <selection activeCell="G22" sqref="G22"/>
    </sheetView>
  </sheetViews>
  <sheetFormatPr defaultColWidth="21.296875" defaultRowHeight="13" x14ac:dyDescent="0.3"/>
  <cols>
    <col min="1" max="1" width="67.796875" bestFit="1" customWidth="1"/>
    <col min="2" max="2" width="1.796875" customWidth="1"/>
    <col min="3" max="7" width="12.796875" customWidth="1"/>
    <col min="8" max="8" width="1.796875" customWidth="1"/>
    <col min="9" max="13" width="12.796875" customWidth="1"/>
  </cols>
  <sheetData>
    <row r="1" spans="1:16" ht="16.399999999999999" customHeight="1" x14ac:dyDescent="0.3">
      <c r="A1" s="87"/>
      <c r="B1" s="2"/>
      <c r="C1" s="2"/>
      <c r="D1" s="2"/>
      <c r="E1" s="2"/>
      <c r="F1" s="2"/>
      <c r="G1" s="2"/>
      <c r="H1" s="2"/>
      <c r="I1" s="2"/>
      <c r="J1" s="201"/>
      <c r="K1" s="201"/>
      <c r="L1" s="2"/>
      <c r="M1" s="2"/>
      <c r="N1" s="2"/>
      <c r="O1" s="2"/>
      <c r="P1" s="2"/>
    </row>
    <row r="2" spans="1:16" ht="16.399999999999999" customHeight="1" x14ac:dyDescent="0.3">
      <c r="A2" s="87"/>
      <c r="B2" s="2"/>
      <c r="C2" s="2"/>
      <c r="D2" s="2"/>
      <c r="E2" s="2"/>
      <c r="F2" s="2"/>
      <c r="G2" s="2"/>
      <c r="H2" s="2"/>
      <c r="I2" s="2"/>
      <c r="J2" s="201"/>
      <c r="K2" s="201"/>
      <c r="L2" s="2"/>
      <c r="M2" s="2"/>
      <c r="N2" s="2"/>
      <c r="O2" s="2"/>
      <c r="P2" s="2"/>
    </row>
    <row r="3" spans="1:16" ht="16.399999999999999" customHeight="1" x14ac:dyDescent="0.3">
      <c r="A3" s="87"/>
      <c r="B3" s="2"/>
      <c r="C3" s="2"/>
      <c r="D3" s="2"/>
      <c r="E3" s="2"/>
      <c r="F3" s="2"/>
      <c r="G3" s="2"/>
      <c r="H3" s="2"/>
      <c r="I3" s="83"/>
      <c r="J3" s="201"/>
      <c r="K3" s="201"/>
      <c r="L3" s="2"/>
      <c r="M3" s="2"/>
      <c r="N3" s="2"/>
      <c r="O3" s="2"/>
      <c r="P3" s="2"/>
    </row>
    <row r="4" spans="1:16" ht="20" x14ac:dyDescent="0.4">
      <c r="A4" s="434" t="s">
        <v>0</v>
      </c>
      <c r="C4" s="3"/>
      <c r="D4" s="3"/>
      <c r="E4" s="3"/>
      <c r="F4" s="3"/>
      <c r="G4" s="2"/>
      <c r="H4" s="2"/>
      <c r="I4" s="82"/>
      <c r="L4" s="2"/>
      <c r="M4" s="2"/>
      <c r="N4" s="2"/>
      <c r="O4" s="2"/>
      <c r="P4" s="2"/>
    </row>
    <row r="5" spans="1:16" ht="16.399999999999999" customHeight="1" x14ac:dyDescent="0.3">
      <c r="A5" s="433" t="s">
        <v>93</v>
      </c>
      <c r="B5" s="2"/>
      <c r="C5" s="81"/>
      <c r="D5" s="81"/>
      <c r="E5" s="81"/>
      <c r="F5" s="81"/>
      <c r="G5" s="2"/>
      <c r="H5" s="2"/>
      <c r="I5" s="81"/>
      <c r="J5" s="201"/>
      <c r="K5" s="201"/>
      <c r="L5" s="2"/>
      <c r="M5" s="2"/>
      <c r="N5" s="2"/>
      <c r="O5" s="2"/>
      <c r="P5" s="2"/>
    </row>
    <row r="6" spans="1:16" ht="16.399999999999999" customHeight="1" x14ac:dyDescent="0.3">
      <c r="A6" s="69" t="s">
        <v>61</v>
      </c>
      <c r="B6" s="2"/>
      <c r="C6" s="80"/>
      <c r="D6" s="80"/>
      <c r="E6" s="80"/>
      <c r="F6" s="80"/>
      <c r="G6" s="2"/>
      <c r="H6" s="2"/>
      <c r="I6" s="80"/>
      <c r="J6" s="201"/>
      <c r="K6" s="201"/>
      <c r="L6" s="2"/>
      <c r="M6" s="2"/>
      <c r="N6" s="2"/>
      <c r="O6" s="2"/>
      <c r="P6" s="2"/>
    </row>
    <row r="7" spans="1:16" s="483" customFormat="1" ht="15.5" x14ac:dyDescent="0.35">
      <c r="A7" s="528" t="s">
        <v>1</v>
      </c>
      <c r="B7" s="279" t="s">
        <v>1</v>
      </c>
      <c r="C7" s="956" t="s">
        <v>2</v>
      </c>
      <c r="D7" s="956" t="s">
        <v>1</v>
      </c>
      <c r="E7" s="956" t="s">
        <v>1</v>
      </c>
      <c r="F7" s="956" t="s">
        <v>1</v>
      </c>
      <c r="G7" s="531" t="s">
        <v>2</v>
      </c>
      <c r="H7" s="12"/>
      <c r="I7" s="957" t="s">
        <v>3</v>
      </c>
      <c r="J7" s="958"/>
      <c r="K7" s="958"/>
      <c r="L7" s="959"/>
      <c r="M7" s="551">
        <v>2019</v>
      </c>
      <c r="N7" s="12"/>
      <c r="O7" s="12"/>
      <c r="P7" s="12" t="s">
        <v>1</v>
      </c>
    </row>
    <row r="8" spans="1:16" ht="21" x14ac:dyDescent="0.5">
      <c r="A8" s="529"/>
      <c r="B8" s="279"/>
      <c r="C8" s="530" t="s">
        <v>4</v>
      </c>
      <c r="D8" s="530" t="s">
        <v>5</v>
      </c>
      <c r="E8" s="530" t="s">
        <v>6</v>
      </c>
      <c r="F8" s="530" t="s">
        <v>7</v>
      </c>
      <c r="G8" s="532" t="s">
        <v>8</v>
      </c>
      <c r="H8" s="84"/>
      <c r="I8" s="530" t="s">
        <v>4</v>
      </c>
      <c r="J8" s="530" t="s">
        <v>5</v>
      </c>
      <c r="K8" s="530" t="s">
        <v>6</v>
      </c>
      <c r="L8" s="530" t="s">
        <v>7</v>
      </c>
      <c r="M8" s="552" t="s">
        <v>8</v>
      </c>
      <c r="N8" s="12"/>
      <c r="O8" s="12"/>
      <c r="P8" s="12"/>
    </row>
    <row r="9" spans="1:16" ht="23.25" customHeight="1" x14ac:dyDescent="0.5">
      <c r="A9" s="498" t="s">
        <v>62</v>
      </c>
      <c r="B9" s="487"/>
      <c r="C9" s="557"/>
      <c r="D9" s="558"/>
      <c r="E9" s="558"/>
      <c r="F9" s="558"/>
      <c r="G9" s="559"/>
      <c r="H9" s="487"/>
      <c r="I9" s="557"/>
      <c r="J9" s="558"/>
      <c r="K9" s="558"/>
      <c r="L9" s="558"/>
      <c r="M9" s="559"/>
      <c r="N9" s="14"/>
      <c r="O9" s="14"/>
      <c r="P9" s="14"/>
    </row>
    <row r="10" spans="1:16" ht="19.5" customHeight="1" x14ac:dyDescent="0.35">
      <c r="A10" s="499" t="s">
        <v>9</v>
      </c>
      <c r="B10" s="484"/>
      <c r="C10" s="544">
        <v>424.1</v>
      </c>
      <c r="D10" s="485">
        <v>445.6</v>
      </c>
      <c r="E10" s="485">
        <v>468.2</v>
      </c>
      <c r="F10" s="485">
        <v>504.9</v>
      </c>
      <c r="G10" s="533">
        <v>1842.9</v>
      </c>
      <c r="H10" s="486"/>
      <c r="I10" s="544">
        <v>521.29999999999995</v>
      </c>
      <c r="J10" s="485">
        <v>551.6</v>
      </c>
      <c r="K10" s="485">
        <v>588.1</v>
      </c>
      <c r="L10" s="485">
        <v>588.1</v>
      </c>
      <c r="M10" s="533">
        <v>1842.9</v>
      </c>
      <c r="N10" s="17"/>
      <c r="O10" s="17"/>
      <c r="P10" s="17"/>
    </row>
    <row r="11" spans="1:16" ht="19.5" customHeight="1" x14ac:dyDescent="0.35">
      <c r="A11" s="501" t="s">
        <v>85</v>
      </c>
      <c r="B11" s="117"/>
      <c r="C11" s="545">
        <v>0.30599999999999999</v>
      </c>
      <c r="D11" s="452">
        <v>0.27700000000000002</v>
      </c>
      <c r="E11" s="452">
        <v>0.24</v>
      </c>
      <c r="F11" s="452">
        <v>0.26500000000000001</v>
      </c>
      <c r="G11" s="534">
        <v>0.27100000000000002</v>
      </c>
      <c r="H11" s="122"/>
      <c r="I11" s="545">
        <v>0.22900000000000001</v>
      </c>
      <c r="J11" s="452">
        <v>0.23799999999999999</v>
      </c>
      <c r="K11" s="452">
        <v>0.25600000000000001</v>
      </c>
      <c r="L11" s="452">
        <v>0.25600000000000001</v>
      </c>
      <c r="M11" s="534">
        <v>0.27100000000000002</v>
      </c>
      <c r="N11" s="18"/>
      <c r="O11" s="18"/>
      <c r="P11" s="18"/>
    </row>
    <row r="12" spans="1:16" ht="19.5" customHeight="1" x14ac:dyDescent="0.35">
      <c r="A12" s="522" t="s">
        <v>78</v>
      </c>
      <c r="B12" s="117"/>
      <c r="C12" s="546">
        <v>6.2E-2</v>
      </c>
      <c r="D12" s="453">
        <v>5.0999999999999997E-2</v>
      </c>
      <c r="E12" s="453">
        <v>5.0999999999999997E-2</v>
      </c>
      <c r="F12" s="453">
        <v>7.8E-2</v>
      </c>
      <c r="G12" s="535" t="s">
        <v>10</v>
      </c>
      <c r="H12" s="122"/>
      <c r="I12" s="553">
        <v>3.2000000000000001E-2</v>
      </c>
      <c r="J12" s="454">
        <v>5.8000000000000003E-2</v>
      </c>
      <c r="K12" s="454">
        <v>6.6000000000000003E-2</v>
      </c>
      <c r="L12" s="454">
        <v>6.6000000000000003E-2</v>
      </c>
      <c r="M12" s="535" t="s">
        <v>10</v>
      </c>
      <c r="N12" s="18"/>
      <c r="O12" s="18"/>
      <c r="P12" s="18"/>
    </row>
    <row r="13" spans="1:16" ht="19.5" customHeight="1" x14ac:dyDescent="0.35">
      <c r="A13" s="523" t="s">
        <v>77</v>
      </c>
      <c r="B13" s="117"/>
      <c r="C13" s="545">
        <v>0.26</v>
      </c>
      <c r="D13" s="452">
        <v>0.27100000000000002</v>
      </c>
      <c r="E13" s="452">
        <v>0.254</v>
      </c>
      <c r="F13" s="452">
        <v>0.28899999999999998</v>
      </c>
      <c r="G13" s="536">
        <v>0.26900000000000002</v>
      </c>
      <c r="H13" s="122"/>
      <c r="I13" s="554">
        <v>0.26300000000000001</v>
      </c>
      <c r="J13" s="455">
        <v>0.251</v>
      </c>
      <c r="K13" s="455">
        <v>0.27200000000000002</v>
      </c>
      <c r="L13" s="455">
        <v>0.27200000000000002</v>
      </c>
      <c r="M13" s="536">
        <v>0.26900000000000002</v>
      </c>
      <c r="N13" s="18"/>
      <c r="O13" s="18"/>
      <c r="P13" s="18"/>
    </row>
    <row r="14" spans="1:16" ht="19.5" customHeight="1" x14ac:dyDescent="0.35">
      <c r="A14" s="524" t="s">
        <v>79</v>
      </c>
      <c r="B14" s="117"/>
      <c r="C14" s="547">
        <v>4.5999999999999999E-2</v>
      </c>
      <c r="D14" s="490">
        <v>7.2999999999999995E-2</v>
      </c>
      <c r="E14" s="490">
        <v>5.5E-2</v>
      </c>
      <c r="F14" s="490">
        <v>8.7999999999999995E-2</v>
      </c>
      <c r="G14" s="537" t="s">
        <v>10</v>
      </c>
      <c r="H14" s="122"/>
      <c r="I14" s="555">
        <v>2.8000000000000001E-2</v>
      </c>
      <c r="J14" s="491">
        <v>6.0999999999999999E-2</v>
      </c>
      <c r="K14" s="491">
        <v>7.2999999999999995E-2</v>
      </c>
      <c r="L14" s="491">
        <v>7.2999999999999995E-2</v>
      </c>
      <c r="M14" s="537" t="s">
        <v>10</v>
      </c>
      <c r="N14" s="18"/>
      <c r="O14" s="18"/>
      <c r="P14" s="18"/>
    </row>
    <row r="15" spans="1:16" ht="19.5" customHeight="1" x14ac:dyDescent="0.35">
      <c r="A15" s="499" t="s">
        <v>11</v>
      </c>
      <c r="B15" s="487"/>
      <c r="C15" s="548"/>
      <c r="D15" s="487"/>
      <c r="E15" s="487"/>
      <c r="F15" s="487"/>
      <c r="G15" s="538"/>
      <c r="H15" s="487"/>
      <c r="I15" s="556"/>
      <c r="J15" s="488"/>
      <c r="K15" s="488"/>
      <c r="L15" s="488"/>
      <c r="M15" s="538"/>
      <c r="N15" s="21"/>
      <c r="O15" s="21"/>
      <c r="P15" s="21"/>
    </row>
    <row r="16" spans="1:16" ht="19.5" customHeight="1" x14ac:dyDescent="0.35">
      <c r="A16" s="500" t="s">
        <v>12</v>
      </c>
      <c r="B16" s="26"/>
      <c r="C16" s="508">
        <v>239.4</v>
      </c>
      <c r="D16" s="456">
        <v>264.5</v>
      </c>
      <c r="E16" s="456">
        <v>284.10000000000002</v>
      </c>
      <c r="F16" s="456">
        <v>311.2</v>
      </c>
      <c r="G16" s="539">
        <v>1099.2</v>
      </c>
      <c r="H16" s="131"/>
      <c r="I16" s="508">
        <f>316.7</f>
        <v>316.7</v>
      </c>
      <c r="J16" s="456">
        <v>334.8</v>
      </c>
      <c r="K16" s="456">
        <v>358.4</v>
      </c>
      <c r="L16" s="456">
        <v>358.4</v>
      </c>
      <c r="M16" s="539">
        <v>1099.2</v>
      </c>
      <c r="N16" s="42"/>
      <c r="O16" s="42"/>
      <c r="P16" s="42"/>
    </row>
    <row r="17" spans="1:16" s="94" customFormat="1" ht="19.5" customHeight="1" x14ac:dyDescent="0.35">
      <c r="A17" s="501" t="s">
        <v>13</v>
      </c>
      <c r="B17" s="89"/>
      <c r="C17" s="549">
        <v>0.56499999999999995</v>
      </c>
      <c r="D17" s="457">
        <v>0.59299999999999997</v>
      </c>
      <c r="E17" s="457">
        <v>0.60699999999999998</v>
      </c>
      <c r="F17" s="457">
        <v>0.61599999999999999</v>
      </c>
      <c r="G17" s="540">
        <v>0.59599999999999997</v>
      </c>
      <c r="H17" s="458"/>
      <c r="I17" s="549">
        <v>0.60699999999999998</v>
      </c>
      <c r="J17" s="457">
        <v>0.60699999999999998</v>
      </c>
      <c r="K17" s="457">
        <v>0.60899999999999999</v>
      </c>
      <c r="L17" s="457">
        <v>0.60899999999999999</v>
      </c>
      <c r="M17" s="540">
        <v>0.59599999999999997</v>
      </c>
      <c r="N17" s="93"/>
      <c r="O17" s="93"/>
      <c r="P17" s="93"/>
    </row>
    <row r="18" spans="1:16" s="94" customFormat="1" ht="19.5" customHeight="1" x14ac:dyDescent="0.35">
      <c r="A18" s="501" t="s">
        <v>85</v>
      </c>
      <c r="B18" s="89"/>
      <c r="C18" s="549">
        <v>0.26500000000000001</v>
      </c>
      <c r="D18" s="457">
        <v>0.28399999999999997</v>
      </c>
      <c r="E18" s="457">
        <v>0.30299999999999999</v>
      </c>
      <c r="F18" s="457">
        <v>0.36899999999999999</v>
      </c>
      <c r="G18" s="540">
        <v>0.307</v>
      </c>
      <c r="H18" s="458"/>
      <c r="I18" s="549">
        <v>0.32200000000000001</v>
      </c>
      <c r="J18" s="457">
        <v>0.26600000000000001</v>
      </c>
      <c r="K18" s="457">
        <v>0.26200000000000001</v>
      </c>
      <c r="L18" s="457">
        <v>0.26200000000000001</v>
      </c>
      <c r="M18" s="540">
        <v>0.307</v>
      </c>
      <c r="N18" s="93"/>
      <c r="O18" s="93"/>
      <c r="P18" s="93"/>
    </row>
    <row r="19" spans="1:16" ht="19.5" customHeight="1" x14ac:dyDescent="0.35">
      <c r="A19" s="500" t="s">
        <v>14</v>
      </c>
      <c r="B19" s="26"/>
      <c r="C19" s="508">
        <v>153.1</v>
      </c>
      <c r="D19" s="456">
        <v>149.80000000000001</v>
      </c>
      <c r="E19" s="456">
        <v>152.19999999999999</v>
      </c>
      <c r="F19" s="456">
        <v>157.30000000000001</v>
      </c>
      <c r="G19" s="539">
        <v>612.5</v>
      </c>
      <c r="H19" s="131"/>
      <c r="I19" s="508">
        <v>173.5</v>
      </c>
      <c r="J19" s="456">
        <v>177.3</v>
      </c>
      <c r="K19" s="456">
        <v>189.3</v>
      </c>
      <c r="L19" s="456">
        <v>189.3</v>
      </c>
      <c r="M19" s="539">
        <v>612.5</v>
      </c>
      <c r="N19" s="42"/>
      <c r="O19" s="42"/>
      <c r="P19" s="42"/>
    </row>
    <row r="20" spans="1:16" s="94" customFormat="1" ht="19.5" customHeight="1" x14ac:dyDescent="0.35">
      <c r="A20" s="501" t="s">
        <v>13</v>
      </c>
      <c r="B20" s="89"/>
      <c r="C20" s="549">
        <v>0.36099999999999999</v>
      </c>
      <c r="D20" s="457">
        <v>0.33600000000000002</v>
      </c>
      <c r="E20" s="457">
        <v>0.32500000000000001</v>
      </c>
      <c r="F20" s="457">
        <v>0.312</v>
      </c>
      <c r="G20" s="540">
        <v>0.33200000000000002</v>
      </c>
      <c r="H20" s="458"/>
      <c r="I20" s="549">
        <v>0.33300000000000002</v>
      </c>
      <c r="J20" s="457">
        <v>0.32200000000000001</v>
      </c>
      <c r="K20" s="457">
        <v>0.32200000000000001</v>
      </c>
      <c r="L20" s="457">
        <v>0.32200000000000001</v>
      </c>
      <c r="M20" s="540">
        <v>0.33200000000000002</v>
      </c>
      <c r="N20" s="93"/>
      <c r="O20" s="93"/>
      <c r="P20" s="93"/>
    </row>
    <row r="21" spans="1:16" s="94" customFormat="1" ht="19.5" customHeight="1" x14ac:dyDescent="0.35">
      <c r="A21" s="501" t="s">
        <v>85</v>
      </c>
      <c r="B21" s="89"/>
      <c r="C21" s="549">
        <v>0.33900000000000002</v>
      </c>
      <c r="D21" s="457">
        <v>0.23599999999999999</v>
      </c>
      <c r="E21" s="457">
        <v>0.124</v>
      </c>
      <c r="F21" s="457">
        <v>0.121</v>
      </c>
      <c r="G21" s="540">
        <v>0.19800000000000001</v>
      </c>
      <c r="H21" s="458"/>
      <c r="I21" s="549">
        <v>0.13300000000000001</v>
      </c>
      <c r="J21" s="457">
        <v>0.184</v>
      </c>
      <c r="K21" s="457">
        <v>0.24399999999999999</v>
      </c>
      <c r="L21" s="457">
        <v>0.24399999999999999</v>
      </c>
      <c r="M21" s="540">
        <v>0.19800000000000001</v>
      </c>
      <c r="N21" s="93"/>
      <c r="O21" s="93"/>
      <c r="P21" s="93"/>
    </row>
    <row r="22" spans="1:16" ht="19.5" customHeight="1" x14ac:dyDescent="0.35">
      <c r="A22" s="500" t="s">
        <v>15</v>
      </c>
      <c r="B22" s="26"/>
      <c r="C22" s="508">
        <v>21.8</v>
      </c>
      <c r="D22" s="456">
        <v>19.399999999999999</v>
      </c>
      <c r="E22" s="456">
        <v>18.5</v>
      </c>
      <c r="F22" s="456">
        <v>22</v>
      </c>
      <c r="G22" s="539">
        <v>81.7</v>
      </c>
      <c r="H22" s="131"/>
      <c r="I22" s="508">
        <v>18.2</v>
      </c>
      <c r="J22" s="456">
        <v>25.1</v>
      </c>
      <c r="K22" s="456">
        <v>26.5</v>
      </c>
      <c r="L22" s="456">
        <v>26.5</v>
      </c>
      <c r="M22" s="539">
        <v>81.7</v>
      </c>
      <c r="N22" s="42"/>
      <c r="O22" s="42"/>
      <c r="P22" s="42"/>
    </row>
    <row r="23" spans="1:16" s="94" customFormat="1" ht="19.5" customHeight="1" x14ac:dyDescent="0.35">
      <c r="A23" s="501" t="s">
        <v>13</v>
      </c>
      <c r="B23" s="89"/>
      <c r="C23" s="549">
        <v>5.0999999999999997E-2</v>
      </c>
      <c r="D23" s="457">
        <v>4.3999999999999997E-2</v>
      </c>
      <c r="E23" s="457">
        <v>0.04</v>
      </c>
      <c r="F23" s="457">
        <v>4.3999999999999997E-2</v>
      </c>
      <c r="G23" s="540">
        <v>4.3999999999999997E-2</v>
      </c>
      <c r="H23" s="458"/>
      <c r="I23" s="549">
        <v>3.5000000000000003E-2</v>
      </c>
      <c r="J23" s="457">
        <v>4.4999999999999998E-2</v>
      </c>
      <c r="K23" s="457">
        <v>4.4999999999999998E-2</v>
      </c>
      <c r="L23" s="457">
        <v>4.4999999999999998E-2</v>
      </c>
      <c r="M23" s="540">
        <v>4.3999999999999997E-2</v>
      </c>
      <c r="N23" s="93"/>
      <c r="O23" s="93"/>
      <c r="P23" s="93"/>
    </row>
    <row r="24" spans="1:16" s="94" customFormat="1" ht="19.5" customHeight="1" x14ac:dyDescent="0.35">
      <c r="A24" s="501" t="s">
        <v>85</v>
      </c>
      <c r="B24" s="89"/>
      <c r="C24" s="549">
        <v>0.498</v>
      </c>
      <c r="D24" s="457">
        <v>0.314</v>
      </c>
      <c r="E24" s="457">
        <v>0.159</v>
      </c>
      <c r="F24" s="457">
        <v>-4.8000000000000001E-2</v>
      </c>
      <c r="G24" s="540">
        <v>0.19500000000000001</v>
      </c>
      <c r="H24" s="458"/>
      <c r="I24" s="549">
        <v>-0.16600000000000001</v>
      </c>
      <c r="J24" s="457">
        <v>0.29299999999999998</v>
      </c>
      <c r="K24" s="457">
        <v>0.43</v>
      </c>
      <c r="L24" s="457">
        <v>0.43</v>
      </c>
      <c r="M24" s="540">
        <v>0.19500000000000001</v>
      </c>
      <c r="N24" s="93"/>
      <c r="O24" s="93"/>
      <c r="P24" s="93"/>
    </row>
    <row r="25" spans="1:16" ht="19.5" customHeight="1" x14ac:dyDescent="0.35">
      <c r="A25" s="500" t="s">
        <v>16</v>
      </c>
      <c r="B25" s="26"/>
      <c r="C25" s="508">
        <v>9.8000000000000007</v>
      </c>
      <c r="D25" s="456">
        <v>12</v>
      </c>
      <c r="E25" s="456">
        <v>13.3</v>
      </c>
      <c r="F25" s="456">
        <v>14.4</v>
      </c>
      <c r="G25" s="539">
        <v>49.5</v>
      </c>
      <c r="H25" s="131"/>
      <c r="I25" s="508">
        <v>13</v>
      </c>
      <c r="J25" s="456">
        <v>14.4</v>
      </c>
      <c r="K25" s="456">
        <v>13.9</v>
      </c>
      <c r="L25" s="456">
        <v>13.9</v>
      </c>
      <c r="M25" s="539">
        <v>49.5</v>
      </c>
      <c r="N25" s="42"/>
      <c r="O25" s="42"/>
      <c r="P25" s="42"/>
    </row>
    <row r="26" spans="1:16" s="94" customFormat="1" ht="19.5" customHeight="1" x14ac:dyDescent="0.35">
      <c r="A26" s="525" t="s">
        <v>13</v>
      </c>
      <c r="B26" s="89"/>
      <c r="C26" s="549">
        <v>2.3E-2</v>
      </c>
      <c r="D26" s="457">
        <v>2.7E-2</v>
      </c>
      <c r="E26" s="457">
        <v>2.8000000000000001E-2</v>
      </c>
      <c r="F26" s="457">
        <v>2.8000000000000001E-2</v>
      </c>
      <c r="G26" s="540">
        <v>2.8000000000000001E-2</v>
      </c>
      <c r="H26" s="458"/>
      <c r="I26" s="549">
        <v>2.5000000000000001E-2</v>
      </c>
      <c r="J26" s="457">
        <v>2.5999999999999999E-2</v>
      </c>
      <c r="K26" s="457">
        <v>2.4E-2</v>
      </c>
      <c r="L26" s="457">
        <v>2.4E-2</v>
      </c>
      <c r="M26" s="540">
        <v>2.8000000000000001E-2</v>
      </c>
      <c r="N26" s="93"/>
      <c r="O26" s="93"/>
      <c r="P26" s="93"/>
    </row>
    <row r="27" spans="1:16" s="94" customFormat="1" ht="19.5" customHeight="1" x14ac:dyDescent="0.35">
      <c r="A27" s="526" t="s">
        <v>85</v>
      </c>
      <c r="B27" s="89"/>
      <c r="C27" s="550">
        <v>0.51900000000000002</v>
      </c>
      <c r="D27" s="492">
        <v>0.70199999999999996</v>
      </c>
      <c r="E27" s="492">
        <v>0.67600000000000005</v>
      </c>
      <c r="F27" s="492">
        <v>0.68100000000000005</v>
      </c>
      <c r="G27" s="541">
        <v>0.65</v>
      </c>
      <c r="H27" s="458"/>
      <c r="I27" s="550">
        <v>0.32100000000000001</v>
      </c>
      <c r="J27" s="492">
        <v>0.19900000000000001</v>
      </c>
      <c r="K27" s="492">
        <v>4.1000000000000002E-2</v>
      </c>
      <c r="L27" s="492">
        <v>4.1000000000000002E-2</v>
      </c>
      <c r="M27" s="541">
        <v>0.65</v>
      </c>
      <c r="N27" s="93"/>
      <c r="O27" s="93"/>
      <c r="P27" s="93"/>
    </row>
    <row r="28" spans="1:16" ht="19.5" customHeight="1" x14ac:dyDescent="0.35">
      <c r="A28" s="499" t="s">
        <v>69</v>
      </c>
      <c r="B28" s="489"/>
      <c r="C28" s="507"/>
      <c r="D28" s="489"/>
      <c r="E28" s="440"/>
      <c r="F28" s="489"/>
      <c r="G28" s="542"/>
      <c r="H28" s="489"/>
      <c r="I28" s="507"/>
      <c r="J28" s="489"/>
      <c r="K28" s="489"/>
      <c r="L28" s="489"/>
      <c r="M28" s="542"/>
      <c r="N28" s="12"/>
      <c r="O28" s="12"/>
      <c r="P28" s="12"/>
    </row>
    <row r="29" spans="1:16" ht="19.5" customHeight="1" x14ac:dyDescent="0.35">
      <c r="A29" s="500" t="s">
        <v>17</v>
      </c>
      <c r="B29" s="26"/>
      <c r="C29" s="508">
        <v>103.8</v>
      </c>
      <c r="D29" s="456">
        <v>103</v>
      </c>
      <c r="E29" s="456">
        <v>104.8</v>
      </c>
      <c r="F29" s="456">
        <v>112.4</v>
      </c>
      <c r="G29" s="539">
        <v>424</v>
      </c>
      <c r="H29" s="131"/>
      <c r="I29" s="508">
        <v>113.3</v>
      </c>
      <c r="J29" s="456">
        <v>120.5</v>
      </c>
      <c r="K29" s="456">
        <v>130.30000000000001</v>
      </c>
      <c r="L29" s="456">
        <v>130.30000000000001</v>
      </c>
      <c r="M29" s="539">
        <v>424</v>
      </c>
      <c r="N29" s="42"/>
      <c r="O29" s="42"/>
      <c r="P29" s="42"/>
    </row>
    <row r="30" spans="1:16" s="94" customFormat="1" ht="19.5" customHeight="1" x14ac:dyDescent="0.35">
      <c r="A30" s="501" t="s">
        <v>13</v>
      </c>
      <c r="B30" s="89"/>
      <c r="C30" s="549">
        <v>0.245</v>
      </c>
      <c r="D30" s="457">
        <v>0.23100000000000001</v>
      </c>
      <c r="E30" s="457">
        <v>0.224</v>
      </c>
      <c r="F30" s="457">
        <v>0.223</v>
      </c>
      <c r="G30" s="540">
        <v>0.23</v>
      </c>
      <c r="H30" s="458"/>
      <c r="I30" s="549">
        <v>0.217</v>
      </c>
      <c r="J30" s="457">
        <v>0.219</v>
      </c>
      <c r="K30" s="457">
        <v>0.221</v>
      </c>
      <c r="L30" s="457">
        <v>0.221</v>
      </c>
      <c r="M30" s="540">
        <v>0.23</v>
      </c>
      <c r="N30" s="95"/>
      <c r="O30" s="95"/>
      <c r="P30" s="95"/>
    </row>
    <row r="31" spans="1:16" s="94" customFormat="1" ht="19.5" customHeight="1" x14ac:dyDescent="0.35">
      <c r="A31" s="501" t="s">
        <v>85</v>
      </c>
      <c r="B31" s="89"/>
      <c r="C31" s="549">
        <v>0.38400000000000001</v>
      </c>
      <c r="D31" s="457">
        <v>0.30299999999999999</v>
      </c>
      <c r="E31" s="457">
        <v>0.18099999999999999</v>
      </c>
      <c r="F31" s="457">
        <v>0.16900000000000001</v>
      </c>
      <c r="G31" s="540">
        <v>0.251</v>
      </c>
      <c r="H31" s="458"/>
      <c r="I31" s="549">
        <v>9.0999999999999998E-2</v>
      </c>
      <c r="J31" s="457">
        <v>0.16900000000000001</v>
      </c>
      <c r="K31" s="457">
        <v>0.24399999999999999</v>
      </c>
      <c r="L31" s="457">
        <v>0.24399999999999999</v>
      </c>
      <c r="M31" s="540">
        <v>0.251</v>
      </c>
      <c r="N31" s="95"/>
      <c r="O31" s="95"/>
      <c r="P31" s="95"/>
    </row>
    <row r="32" spans="1:16" ht="19.5" customHeight="1" x14ac:dyDescent="0.35">
      <c r="A32" s="500" t="s">
        <v>18</v>
      </c>
      <c r="B32" s="26"/>
      <c r="C32" s="508">
        <v>91.8</v>
      </c>
      <c r="D32" s="456">
        <v>101</v>
      </c>
      <c r="E32" s="456">
        <v>101.1</v>
      </c>
      <c r="F32" s="456">
        <v>99.7</v>
      </c>
      <c r="G32" s="539">
        <v>393.6</v>
      </c>
      <c r="H32" s="131"/>
      <c r="I32" s="508">
        <v>104.3</v>
      </c>
      <c r="J32" s="456">
        <v>107.1</v>
      </c>
      <c r="K32" s="456">
        <v>112.4</v>
      </c>
      <c r="L32" s="456">
        <v>112.4</v>
      </c>
      <c r="M32" s="539">
        <v>393.6</v>
      </c>
      <c r="N32" s="42"/>
      <c r="O32" s="42"/>
      <c r="P32" s="42"/>
    </row>
    <row r="33" spans="1:16" s="94" customFormat="1" ht="19.5" customHeight="1" x14ac:dyDescent="0.35">
      <c r="A33" s="501" t="s">
        <v>13</v>
      </c>
      <c r="B33" s="89"/>
      <c r="C33" s="549">
        <v>0.216</v>
      </c>
      <c r="D33" s="457">
        <v>0.22700000000000001</v>
      </c>
      <c r="E33" s="457">
        <v>0.216</v>
      </c>
      <c r="F33" s="457">
        <v>0.19700000000000001</v>
      </c>
      <c r="G33" s="540">
        <v>0.214</v>
      </c>
      <c r="H33" s="458"/>
      <c r="I33" s="549">
        <v>0.2</v>
      </c>
      <c r="J33" s="457">
        <v>0.19400000000000001</v>
      </c>
      <c r="K33" s="457">
        <v>0.191</v>
      </c>
      <c r="L33" s="457">
        <v>0.191</v>
      </c>
      <c r="M33" s="540">
        <v>0.214</v>
      </c>
      <c r="N33" s="93"/>
      <c r="O33" s="93"/>
      <c r="P33" s="93"/>
    </row>
    <row r="34" spans="1:16" s="94" customFormat="1" ht="19.5" customHeight="1" x14ac:dyDescent="0.35">
      <c r="A34" s="501" t="s">
        <v>85</v>
      </c>
      <c r="B34" s="89"/>
      <c r="C34" s="549">
        <v>0.27800000000000002</v>
      </c>
      <c r="D34" s="457">
        <v>0.30099999999999999</v>
      </c>
      <c r="E34" s="457">
        <v>0.219</v>
      </c>
      <c r="F34" s="457">
        <v>0.17299999999999999</v>
      </c>
      <c r="G34" s="540">
        <v>0.24</v>
      </c>
      <c r="H34" s="458"/>
      <c r="I34" s="549">
        <v>0.13600000000000001</v>
      </c>
      <c r="J34" s="457">
        <v>0.06</v>
      </c>
      <c r="K34" s="457">
        <v>0.112</v>
      </c>
      <c r="L34" s="457">
        <v>0.112</v>
      </c>
      <c r="M34" s="540">
        <v>0.24</v>
      </c>
      <c r="N34" s="93"/>
      <c r="O34" s="93"/>
      <c r="P34" s="93"/>
    </row>
    <row r="35" spans="1:16" ht="19.5" customHeight="1" x14ac:dyDescent="0.35">
      <c r="A35" s="500" t="s">
        <v>19</v>
      </c>
      <c r="B35" s="26"/>
      <c r="C35" s="508">
        <v>81.599999999999994</v>
      </c>
      <c r="D35" s="456">
        <v>85</v>
      </c>
      <c r="E35" s="456">
        <v>88.2</v>
      </c>
      <c r="F35" s="456">
        <v>96</v>
      </c>
      <c r="G35" s="539">
        <v>350.8</v>
      </c>
      <c r="H35" s="131"/>
      <c r="I35" s="508">
        <v>99.9</v>
      </c>
      <c r="J35" s="456">
        <v>105.5</v>
      </c>
      <c r="K35" s="456">
        <v>108.4</v>
      </c>
      <c r="L35" s="456">
        <v>108.4</v>
      </c>
      <c r="M35" s="539">
        <v>350.8</v>
      </c>
      <c r="N35" s="42"/>
      <c r="O35" s="42"/>
      <c r="P35" s="42"/>
    </row>
    <row r="36" spans="1:16" s="94" customFormat="1" ht="19.5" customHeight="1" x14ac:dyDescent="0.35">
      <c r="A36" s="501" t="s">
        <v>13</v>
      </c>
      <c r="B36" s="89"/>
      <c r="C36" s="549">
        <v>0.192</v>
      </c>
      <c r="D36" s="457">
        <v>0.191</v>
      </c>
      <c r="E36" s="457">
        <v>0.188</v>
      </c>
      <c r="F36" s="457">
        <v>0.19</v>
      </c>
      <c r="G36" s="540">
        <v>0.19</v>
      </c>
      <c r="H36" s="458"/>
      <c r="I36" s="549">
        <v>0.192</v>
      </c>
      <c r="J36" s="457">
        <v>0.191</v>
      </c>
      <c r="K36" s="457">
        <v>0.184</v>
      </c>
      <c r="L36" s="457">
        <v>0.184</v>
      </c>
      <c r="M36" s="540">
        <v>0.19</v>
      </c>
      <c r="N36" s="93"/>
      <c r="O36" s="93"/>
      <c r="P36" s="93"/>
    </row>
    <row r="37" spans="1:16" s="94" customFormat="1" ht="19.5" customHeight="1" x14ac:dyDescent="0.35">
      <c r="A37" s="501" t="s">
        <v>85</v>
      </c>
      <c r="B37" s="89"/>
      <c r="C37" s="549">
        <v>0.19500000000000001</v>
      </c>
      <c r="D37" s="457">
        <v>0.22</v>
      </c>
      <c r="E37" s="457">
        <v>0.20100000000000001</v>
      </c>
      <c r="F37" s="457">
        <v>0.26</v>
      </c>
      <c r="G37" s="540">
        <v>0.22</v>
      </c>
      <c r="H37" s="458"/>
      <c r="I37" s="549">
        <v>0.224</v>
      </c>
      <c r="J37" s="457">
        <v>0.24099999999999999</v>
      </c>
      <c r="K37" s="457">
        <v>0.22900000000000001</v>
      </c>
      <c r="L37" s="457">
        <v>0.22900000000000001</v>
      </c>
      <c r="M37" s="540">
        <v>0.22</v>
      </c>
      <c r="N37" s="93"/>
      <c r="O37" s="93"/>
      <c r="P37" s="93"/>
    </row>
    <row r="38" spans="1:16" ht="19.5" customHeight="1" x14ac:dyDescent="0.35">
      <c r="A38" s="500" t="s">
        <v>20</v>
      </c>
      <c r="B38" s="26"/>
      <c r="C38" s="508">
        <v>76.2</v>
      </c>
      <c r="D38" s="456">
        <v>77.599999999999994</v>
      </c>
      <c r="E38" s="456">
        <v>81.8</v>
      </c>
      <c r="F38" s="456">
        <v>88.4</v>
      </c>
      <c r="G38" s="539">
        <v>324</v>
      </c>
      <c r="H38" s="131"/>
      <c r="I38" s="508">
        <v>95</v>
      </c>
      <c r="J38" s="456">
        <v>98.1</v>
      </c>
      <c r="K38" s="456">
        <v>105.8</v>
      </c>
      <c r="L38" s="456">
        <v>105.8</v>
      </c>
      <c r="M38" s="539">
        <v>324</v>
      </c>
      <c r="N38" s="42"/>
      <c r="O38" s="42"/>
      <c r="P38" s="42"/>
    </row>
    <row r="39" spans="1:16" s="94" customFormat="1" ht="19.5" customHeight="1" x14ac:dyDescent="0.35">
      <c r="A39" s="501" t="s">
        <v>13</v>
      </c>
      <c r="B39" s="89"/>
      <c r="C39" s="549">
        <v>0.18</v>
      </c>
      <c r="D39" s="457">
        <v>0.17399999999999999</v>
      </c>
      <c r="E39" s="457">
        <v>0.17499999999999999</v>
      </c>
      <c r="F39" s="457">
        <v>0.17499999999999999</v>
      </c>
      <c r="G39" s="540">
        <v>0.17599999999999999</v>
      </c>
      <c r="H39" s="458"/>
      <c r="I39" s="549">
        <v>0.182</v>
      </c>
      <c r="J39" s="457">
        <v>0.17799999999999999</v>
      </c>
      <c r="K39" s="457">
        <v>0.18</v>
      </c>
      <c r="L39" s="457">
        <v>0.18</v>
      </c>
      <c r="M39" s="540">
        <v>0.17599999999999999</v>
      </c>
      <c r="N39" s="93"/>
      <c r="O39" s="93"/>
      <c r="P39" s="93"/>
    </row>
    <row r="40" spans="1:16" s="94" customFormat="1" ht="19.5" customHeight="1" x14ac:dyDescent="0.35">
      <c r="A40" s="501" t="s">
        <v>85</v>
      </c>
      <c r="B40" s="89"/>
      <c r="C40" s="549">
        <v>0.32400000000000001</v>
      </c>
      <c r="D40" s="457">
        <v>0.23100000000000001</v>
      </c>
      <c r="E40" s="457">
        <v>0.27200000000000002</v>
      </c>
      <c r="F40" s="457">
        <v>0.24</v>
      </c>
      <c r="G40" s="540">
        <v>0.26400000000000001</v>
      </c>
      <c r="H40" s="458"/>
      <c r="I40" s="549">
        <v>0.247</v>
      </c>
      <c r="J40" s="457">
        <v>0.26400000000000001</v>
      </c>
      <c r="K40" s="457">
        <v>0.29299999999999998</v>
      </c>
      <c r="L40" s="457">
        <v>0.29299999999999998</v>
      </c>
      <c r="M40" s="540">
        <v>0.26400000000000001</v>
      </c>
      <c r="N40" s="93"/>
      <c r="O40" s="93"/>
      <c r="P40" s="93"/>
    </row>
    <row r="41" spans="1:16" ht="19.5" customHeight="1" x14ac:dyDescent="0.35">
      <c r="A41" s="500" t="s">
        <v>21</v>
      </c>
      <c r="B41" s="26"/>
      <c r="C41" s="508">
        <v>32.299999999999997</v>
      </c>
      <c r="D41" s="456">
        <v>38.5</v>
      </c>
      <c r="E41" s="456">
        <v>44.6</v>
      </c>
      <c r="F41" s="456">
        <v>56.3</v>
      </c>
      <c r="G41" s="539">
        <v>171.7</v>
      </c>
      <c r="H41" s="131"/>
      <c r="I41" s="508">
        <v>54.8</v>
      </c>
      <c r="J41" s="456">
        <v>59.2</v>
      </c>
      <c r="K41" s="456">
        <v>66.8</v>
      </c>
      <c r="L41" s="456">
        <v>66.8</v>
      </c>
      <c r="M41" s="539">
        <v>171.7</v>
      </c>
      <c r="N41" s="42"/>
      <c r="O41" s="42"/>
      <c r="P41" s="42"/>
    </row>
    <row r="42" spans="1:16" s="94" customFormat="1" ht="19.5" customHeight="1" x14ac:dyDescent="0.35">
      <c r="A42" s="501" t="s">
        <v>13</v>
      </c>
      <c r="B42" s="89"/>
      <c r="C42" s="549">
        <v>7.5999999999999998E-2</v>
      </c>
      <c r="D42" s="457">
        <v>8.5999999999999993E-2</v>
      </c>
      <c r="E42" s="457">
        <v>9.5000000000000001E-2</v>
      </c>
      <c r="F42" s="457">
        <v>0.112</v>
      </c>
      <c r="G42" s="540">
        <v>9.2999999999999999E-2</v>
      </c>
      <c r="H42" s="458"/>
      <c r="I42" s="549">
        <v>0.105</v>
      </c>
      <c r="J42" s="457">
        <v>0.107</v>
      </c>
      <c r="K42" s="457">
        <v>0.114</v>
      </c>
      <c r="L42" s="457">
        <v>0.114</v>
      </c>
      <c r="M42" s="540">
        <v>9.2999999999999999E-2</v>
      </c>
      <c r="N42" s="93"/>
      <c r="O42" s="93"/>
      <c r="P42" s="93"/>
    </row>
    <row r="43" spans="1:16" s="94" customFormat="1" ht="19.5" customHeight="1" x14ac:dyDescent="0.35">
      <c r="A43" s="501" t="s">
        <v>85</v>
      </c>
      <c r="B43" s="89"/>
      <c r="C43" s="549">
        <v>0.193</v>
      </c>
      <c r="D43" s="457">
        <v>0.33400000000000002</v>
      </c>
      <c r="E43" s="457">
        <v>0.40400000000000003</v>
      </c>
      <c r="F43" s="457">
        <v>0.71299999999999997</v>
      </c>
      <c r="G43" s="540">
        <v>0.42399999999999999</v>
      </c>
      <c r="H43" s="458"/>
      <c r="I43" s="549">
        <v>0.69599999999999995</v>
      </c>
      <c r="J43" s="457">
        <v>0.53700000000000003</v>
      </c>
      <c r="K43" s="457">
        <v>0.497</v>
      </c>
      <c r="L43" s="457">
        <v>0.497</v>
      </c>
      <c r="M43" s="540">
        <v>0.42399999999999999</v>
      </c>
      <c r="N43" s="93"/>
      <c r="O43" s="93"/>
      <c r="P43" s="93"/>
    </row>
    <row r="44" spans="1:16" ht="19.5" customHeight="1" x14ac:dyDescent="0.35">
      <c r="A44" s="500" t="s">
        <v>22</v>
      </c>
      <c r="B44" s="26"/>
      <c r="C44" s="508">
        <v>38.4</v>
      </c>
      <c r="D44" s="456">
        <v>40.5</v>
      </c>
      <c r="E44" s="456">
        <v>47.7</v>
      </c>
      <c r="F44" s="456">
        <v>52.1</v>
      </c>
      <c r="G44" s="539">
        <v>178.8</v>
      </c>
      <c r="H44" s="131"/>
      <c r="I44" s="508">
        <v>54</v>
      </c>
      <c r="J44" s="456">
        <v>61.2</v>
      </c>
      <c r="K44" s="456">
        <v>64.400000000000006</v>
      </c>
      <c r="L44" s="456">
        <v>64.400000000000006</v>
      </c>
      <c r="M44" s="539">
        <v>178.8</v>
      </c>
      <c r="N44" s="42"/>
      <c r="O44" s="42"/>
      <c r="P44" s="42"/>
    </row>
    <row r="45" spans="1:16" s="94" customFormat="1" ht="19.5" customHeight="1" x14ac:dyDescent="0.35">
      <c r="A45" s="501" t="s">
        <v>13</v>
      </c>
      <c r="B45" s="89"/>
      <c r="C45" s="549">
        <v>9.0999999999999998E-2</v>
      </c>
      <c r="D45" s="457">
        <v>9.0999999999999998E-2</v>
      </c>
      <c r="E45" s="457">
        <v>0.10199999999999999</v>
      </c>
      <c r="F45" s="457">
        <v>0.10299999999999999</v>
      </c>
      <c r="G45" s="540">
        <v>9.7000000000000003E-2</v>
      </c>
      <c r="H45" s="458"/>
      <c r="I45" s="549">
        <v>0.104</v>
      </c>
      <c r="J45" s="457">
        <v>0.111</v>
      </c>
      <c r="K45" s="457">
        <v>0.11</v>
      </c>
      <c r="L45" s="457">
        <v>0.11</v>
      </c>
      <c r="M45" s="540">
        <v>9.7000000000000003E-2</v>
      </c>
      <c r="N45" s="93"/>
      <c r="O45" s="93"/>
      <c r="P45" s="93"/>
    </row>
    <row r="46" spans="1:16" s="94" customFormat="1" ht="19.5" customHeight="1" x14ac:dyDescent="0.35">
      <c r="A46" s="527" t="s">
        <v>85</v>
      </c>
      <c r="B46" s="89"/>
      <c r="C46" s="550">
        <v>0.54400000000000004</v>
      </c>
      <c r="D46" s="492">
        <v>0.31900000000000001</v>
      </c>
      <c r="E46" s="492">
        <v>0.314</v>
      </c>
      <c r="F46" s="492">
        <v>0.38100000000000001</v>
      </c>
      <c r="G46" s="541">
        <v>0.379</v>
      </c>
      <c r="H46" s="458"/>
      <c r="I46" s="550">
        <v>0.40699999999999997</v>
      </c>
      <c r="J46" s="492">
        <v>0.51300000000000001</v>
      </c>
      <c r="K46" s="492">
        <v>0.35099999999999998</v>
      </c>
      <c r="L46" s="492">
        <v>0.35099999999999998</v>
      </c>
      <c r="M46" s="541">
        <v>0.379</v>
      </c>
      <c r="N46" s="93"/>
      <c r="O46" s="93"/>
      <c r="P46" s="93"/>
    </row>
    <row r="47" spans="1:16" ht="16.399999999999999" customHeight="1" x14ac:dyDescent="0.5">
      <c r="A47" s="25"/>
      <c r="B47" s="14"/>
      <c r="C47" s="27"/>
      <c r="D47" s="27"/>
      <c r="E47" s="28"/>
      <c r="F47" s="27"/>
      <c r="G47" s="543"/>
      <c r="H47" s="14"/>
      <c r="I47" s="27"/>
      <c r="J47" s="202"/>
      <c r="K47" s="202"/>
      <c r="L47" s="17"/>
      <c r="M47" s="27"/>
      <c r="N47" s="14"/>
      <c r="O47" s="14"/>
      <c r="P47" s="14"/>
    </row>
    <row r="48" spans="1:16" ht="23.25" customHeight="1" x14ac:dyDescent="0.5">
      <c r="A48" s="498" t="s">
        <v>38</v>
      </c>
      <c r="B48" s="59"/>
      <c r="C48" s="504"/>
      <c r="D48" s="505"/>
      <c r="E48" s="506"/>
      <c r="F48" s="512"/>
      <c r="G48" s="512"/>
      <c r="H48" s="14"/>
      <c r="I48" s="504"/>
      <c r="J48" s="519"/>
      <c r="K48" s="519"/>
      <c r="L48" s="521"/>
      <c r="M48" s="512"/>
      <c r="N48" s="14"/>
      <c r="O48" s="14"/>
      <c r="P48" s="14"/>
    </row>
    <row r="49" spans="1:16" ht="19.5" customHeight="1" x14ac:dyDescent="0.35">
      <c r="A49" s="499" t="s">
        <v>39</v>
      </c>
      <c r="B49" s="489"/>
      <c r="C49" s="507"/>
      <c r="D49" s="489"/>
      <c r="E49" s="440"/>
      <c r="F49" s="513"/>
      <c r="G49" s="513"/>
      <c r="H49" s="489"/>
      <c r="I49" s="507"/>
      <c r="J49" s="489"/>
      <c r="K49" s="489"/>
      <c r="L49" s="513"/>
      <c r="M49" s="513"/>
      <c r="N49" s="12"/>
      <c r="O49" s="12"/>
      <c r="P49" s="12"/>
    </row>
    <row r="50" spans="1:16" ht="19.5" customHeight="1" x14ac:dyDescent="0.35">
      <c r="A50" s="500" t="s">
        <v>40</v>
      </c>
      <c r="B50" s="26"/>
      <c r="C50" s="508">
        <v>146.5</v>
      </c>
      <c r="D50" s="456">
        <v>156.5</v>
      </c>
      <c r="E50" s="456">
        <v>167.1</v>
      </c>
      <c r="F50" s="514">
        <v>185.9</v>
      </c>
      <c r="G50" s="514">
        <v>656</v>
      </c>
      <c r="H50" s="131"/>
      <c r="I50" s="508">
        <v>176.6</v>
      </c>
      <c r="J50" s="456">
        <v>195.7</v>
      </c>
      <c r="K50" s="456">
        <v>210.6</v>
      </c>
      <c r="L50" s="514">
        <v>210.6</v>
      </c>
      <c r="M50" s="514">
        <v>656</v>
      </c>
      <c r="N50" s="42"/>
      <c r="O50" s="42"/>
      <c r="P50" s="42"/>
    </row>
    <row r="51" spans="1:16" s="94" customFormat="1" ht="19.5" customHeight="1" x14ac:dyDescent="0.35">
      <c r="A51" s="501" t="s">
        <v>13</v>
      </c>
      <c r="B51" s="268"/>
      <c r="C51" s="509">
        <v>0.34499999999999997</v>
      </c>
      <c r="D51" s="459">
        <v>0.35099999999999998</v>
      </c>
      <c r="E51" s="459">
        <v>0.35699999999999998</v>
      </c>
      <c r="F51" s="518">
        <v>0.36799999999999999</v>
      </c>
      <c r="G51" s="515">
        <v>0.35599999999999998</v>
      </c>
      <c r="H51" s="460"/>
      <c r="I51" s="520">
        <v>0.33900000000000002</v>
      </c>
      <c r="J51" s="459">
        <v>0.35499999999999998</v>
      </c>
      <c r="K51" s="459">
        <v>0.35799999999999998</v>
      </c>
      <c r="L51" s="518">
        <v>0.35799999999999998</v>
      </c>
      <c r="M51" s="515">
        <v>0.35599999999999998</v>
      </c>
      <c r="N51" s="108"/>
      <c r="O51" s="108"/>
      <c r="P51" s="108"/>
    </row>
    <row r="52" spans="1:16" ht="19.5" customHeight="1" x14ac:dyDescent="0.35">
      <c r="A52" s="500" t="s">
        <v>41</v>
      </c>
      <c r="B52" s="26"/>
      <c r="C52" s="508">
        <v>89.6</v>
      </c>
      <c r="D52" s="456">
        <v>93.3</v>
      </c>
      <c r="E52" s="456">
        <v>93.2</v>
      </c>
      <c r="F52" s="514">
        <v>97.4</v>
      </c>
      <c r="G52" s="514">
        <v>373.6</v>
      </c>
      <c r="H52" s="131"/>
      <c r="I52" s="508">
        <v>101.8</v>
      </c>
      <c r="J52" s="456">
        <v>111.8</v>
      </c>
      <c r="K52" s="456">
        <v>118.9</v>
      </c>
      <c r="L52" s="514">
        <v>118.9</v>
      </c>
      <c r="M52" s="514">
        <v>373.6</v>
      </c>
      <c r="N52" s="42"/>
      <c r="O52" s="42"/>
      <c r="P52" s="42"/>
    </row>
    <row r="53" spans="1:16" s="94" customFormat="1" ht="19.5" customHeight="1" x14ac:dyDescent="0.35">
      <c r="A53" s="501" t="s">
        <v>13</v>
      </c>
      <c r="B53" s="494"/>
      <c r="C53" s="509">
        <v>0.21099999999999999</v>
      </c>
      <c r="D53" s="459">
        <v>0.20899999999999999</v>
      </c>
      <c r="E53" s="459">
        <v>0.19900000000000001</v>
      </c>
      <c r="F53" s="518">
        <v>0.193</v>
      </c>
      <c r="G53" s="515">
        <v>0.20300000000000001</v>
      </c>
      <c r="H53" s="460"/>
      <c r="I53" s="520">
        <v>0.19500000000000001</v>
      </c>
      <c r="J53" s="459">
        <v>0.20300000000000001</v>
      </c>
      <c r="K53" s="459">
        <v>0.20200000000000001</v>
      </c>
      <c r="L53" s="518">
        <v>0.20200000000000001</v>
      </c>
      <c r="M53" s="515">
        <v>0.20300000000000001</v>
      </c>
      <c r="N53" s="95"/>
      <c r="O53" s="95"/>
      <c r="P53" s="95"/>
    </row>
    <row r="54" spans="1:16" ht="19.5" customHeight="1" x14ac:dyDescent="0.35">
      <c r="A54" s="500" t="s">
        <v>42</v>
      </c>
      <c r="B54" s="26"/>
      <c r="C54" s="508">
        <v>48.7</v>
      </c>
      <c r="D54" s="456">
        <v>54.2</v>
      </c>
      <c r="E54" s="456">
        <v>64.599999999999994</v>
      </c>
      <c r="F54" s="514">
        <v>78.3</v>
      </c>
      <c r="G54" s="514">
        <v>245.8</v>
      </c>
      <c r="H54" s="131"/>
      <c r="I54" s="508">
        <v>64.7</v>
      </c>
      <c r="J54" s="456">
        <v>72.900000000000006</v>
      </c>
      <c r="K54" s="456">
        <v>80.599999999999994</v>
      </c>
      <c r="L54" s="514">
        <v>80.599999999999994</v>
      </c>
      <c r="M54" s="514">
        <v>245.8</v>
      </c>
      <c r="N54" s="42"/>
      <c r="O54" s="42"/>
      <c r="P54" s="42"/>
    </row>
    <row r="55" spans="1:16" s="94" customFormat="1" ht="19.5" customHeight="1" x14ac:dyDescent="0.35">
      <c r="A55" s="501" t="s">
        <v>13</v>
      </c>
      <c r="B55" s="268"/>
      <c r="C55" s="509">
        <v>0.115</v>
      </c>
      <c r="D55" s="459">
        <v>0.122</v>
      </c>
      <c r="E55" s="459">
        <v>0.13800000000000001</v>
      </c>
      <c r="F55" s="518">
        <v>0.155</v>
      </c>
      <c r="G55" s="515">
        <v>0.13300000000000001</v>
      </c>
      <c r="H55" s="460"/>
      <c r="I55" s="520">
        <v>0.124</v>
      </c>
      <c r="J55" s="459">
        <v>0.13200000000000001</v>
      </c>
      <c r="K55" s="459">
        <v>0.13700000000000001</v>
      </c>
      <c r="L55" s="518">
        <v>0.13700000000000001</v>
      </c>
      <c r="M55" s="515">
        <v>0.13300000000000001</v>
      </c>
      <c r="N55" s="108"/>
      <c r="O55" s="108"/>
      <c r="P55" s="108"/>
    </row>
    <row r="56" spans="1:16" ht="19.5" customHeight="1" x14ac:dyDescent="0.35">
      <c r="A56" s="500" t="s">
        <v>45</v>
      </c>
      <c r="B56" s="26"/>
      <c r="C56" s="508">
        <v>64.400000000000006</v>
      </c>
      <c r="D56" s="456">
        <v>50.3</v>
      </c>
      <c r="E56" s="456">
        <v>65.599999999999994</v>
      </c>
      <c r="F56" s="514">
        <v>60</v>
      </c>
      <c r="G56" s="514">
        <v>240.3</v>
      </c>
      <c r="H56" s="131"/>
      <c r="I56" s="508">
        <v>60.8</v>
      </c>
      <c r="J56" s="456">
        <v>58.8</v>
      </c>
      <c r="K56" s="456">
        <v>67</v>
      </c>
      <c r="L56" s="514">
        <v>67</v>
      </c>
      <c r="M56" s="514">
        <v>240.3</v>
      </c>
      <c r="N56" s="42"/>
      <c r="O56" s="42"/>
      <c r="P56" s="42"/>
    </row>
    <row r="57" spans="1:16" s="94" customFormat="1" ht="19.5" customHeight="1" x14ac:dyDescent="0.35">
      <c r="A57" s="501" t="s">
        <v>13</v>
      </c>
      <c r="B57" s="268"/>
      <c r="C57" s="509">
        <v>0.152</v>
      </c>
      <c r="D57" s="459">
        <v>0.113</v>
      </c>
      <c r="E57" s="459">
        <v>0.14000000000000001</v>
      </c>
      <c r="F57" s="518">
        <v>0.11899999999999999</v>
      </c>
      <c r="G57" s="515">
        <v>0.13</v>
      </c>
      <c r="H57" s="460"/>
      <c r="I57" s="520">
        <v>0.11700000000000001</v>
      </c>
      <c r="J57" s="459">
        <v>0.107</v>
      </c>
      <c r="K57" s="459">
        <v>0.114</v>
      </c>
      <c r="L57" s="518">
        <v>0.114</v>
      </c>
      <c r="M57" s="515">
        <v>0.13</v>
      </c>
      <c r="N57" s="108"/>
      <c r="O57" s="108"/>
      <c r="P57" s="108"/>
    </row>
    <row r="58" spans="1:16" ht="19.5" customHeight="1" x14ac:dyDescent="0.35">
      <c r="A58" s="500" t="s">
        <v>46</v>
      </c>
      <c r="B58" s="495"/>
      <c r="C58" s="510">
        <v>1.1499999999999999</v>
      </c>
      <c r="D58" s="462">
        <v>0.89</v>
      </c>
      <c r="E58" s="462">
        <v>1.1499999999999999</v>
      </c>
      <c r="F58" s="516">
        <v>1.05</v>
      </c>
      <c r="G58" s="516">
        <v>4.24</v>
      </c>
      <c r="H58" s="132"/>
      <c r="I58" s="510">
        <v>1.06</v>
      </c>
      <c r="J58" s="462">
        <v>1.02</v>
      </c>
      <c r="K58" s="462">
        <v>1.1599999999999999</v>
      </c>
      <c r="L58" s="516">
        <v>1.1599999999999999</v>
      </c>
      <c r="M58" s="516">
        <v>4.24</v>
      </c>
      <c r="N58" s="48"/>
      <c r="O58" s="48"/>
      <c r="P58" s="48"/>
    </row>
    <row r="59" spans="1:16" ht="19.5" customHeight="1" x14ac:dyDescent="0.35">
      <c r="A59" s="502" t="s">
        <v>67</v>
      </c>
      <c r="B59" s="496"/>
      <c r="C59" s="509">
        <v>-0.34499999999999997</v>
      </c>
      <c r="D59" s="459">
        <v>0.12</v>
      </c>
      <c r="E59" s="459">
        <v>6.0000000000000001E-3</v>
      </c>
      <c r="F59" s="518">
        <v>0.23899999999999999</v>
      </c>
      <c r="G59" s="515">
        <v>3.7999999999999999E-2</v>
      </c>
      <c r="H59" s="460"/>
      <c r="I59" s="520">
        <v>5.3999999999999999E-2</v>
      </c>
      <c r="J59" s="459">
        <v>0.16600000000000001</v>
      </c>
      <c r="K59" s="459">
        <v>0.16200000000000001</v>
      </c>
      <c r="L59" s="518">
        <v>0.16200000000000001</v>
      </c>
      <c r="M59" s="515">
        <v>3.7999999999999999E-2</v>
      </c>
      <c r="N59" s="50"/>
      <c r="O59" s="50"/>
      <c r="P59" s="50"/>
    </row>
    <row r="60" spans="1:16" ht="19.5" customHeight="1" x14ac:dyDescent="0.35">
      <c r="A60" s="503" t="s">
        <v>43</v>
      </c>
      <c r="B60" s="496"/>
      <c r="C60" s="511">
        <v>56241</v>
      </c>
      <c r="D60" s="493">
        <v>56587</v>
      </c>
      <c r="E60" s="493">
        <v>56963</v>
      </c>
      <c r="F60" s="517">
        <v>56887</v>
      </c>
      <c r="G60" s="517">
        <v>56673</v>
      </c>
      <c r="H60" s="461"/>
      <c r="I60" s="511">
        <v>57236</v>
      </c>
      <c r="J60" s="493">
        <v>57614</v>
      </c>
      <c r="K60" s="493">
        <v>57844</v>
      </c>
      <c r="L60" s="517">
        <v>57844</v>
      </c>
      <c r="M60" s="517">
        <v>56673</v>
      </c>
      <c r="N60" s="50"/>
      <c r="O60" s="50"/>
      <c r="P60" s="50"/>
    </row>
    <row r="61" spans="1:16" ht="19.5" customHeight="1" x14ac:dyDescent="0.35">
      <c r="A61" s="499" t="s">
        <v>44</v>
      </c>
      <c r="B61" s="489"/>
      <c r="C61" s="507"/>
      <c r="D61" s="26"/>
      <c r="E61" s="440"/>
      <c r="F61" s="513"/>
      <c r="G61" s="513"/>
      <c r="H61" s="489"/>
      <c r="I61" s="507"/>
      <c r="J61" s="489"/>
      <c r="K61" s="489"/>
      <c r="L61" s="513"/>
      <c r="M61" s="513"/>
      <c r="N61" s="12"/>
      <c r="O61" s="12"/>
      <c r="P61" s="12"/>
    </row>
    <row r="62" spans="1:16" ht="19.5" customHeight="1" x14ac:dyDescent="0.35">
      <c r="A62" s="500" t="s">
        <v>40</v>
      </c>
      <c r="B62" s="26"/>
      <c r="C62" s="508">
        <v>154.80000000000001</v>
      </c>
      <c r="D62" s="456">
        <v>163.5</v>
      </c>
      <c r="E62" s="456">
        <v>174.6</v>
      </c>
      <c r="F62" s="514">
        <v>190.3</v>
      </c>
      <c r="G62" s="514">
        <v>683.2</v>
      </c>
      <c r="H62" s="131"/>
      <c r="I62" s="508">
        <v>189.4</v>
      </c>
      <c r="J62" s="456">
        <v>203.2</v>
      </c>
      <c r="K62" s="456">
        <v>218.2</v>
      </c>
      <c r="L62" s="514">
        <v>218.2</v>
      </c>
      <c r="M62" s="514">
        <v>683.2</v>
      </c>
      <c r="N62" s="42"/>
      <c r="O62" s="42"/>
      <c r="P62" s="42"/>
    </row>
    <row r="63" spans="1:16" s="94" customFormat="1" ht="19.5" customHeight="1" x14ac:dyDescent="0.35">
      <c r="A63" s="501" t="s">
        <v>13</v>
      </c>
      <c r="B63" s="494"/>
      <c r="C63" s="509">
        <v>0.36499999999999999</v>
      </c>
      <c r="D63" s="459">
        <v>0.36699999999999999</v>
      </c>
      <c r="E63" s="459">
        <v>0.373</v>
      </c>
      <c r="F63" s="518">
        <v>0.377</v>
      </c>
      <c r="G63" s="515">
        <v>0.371</v>
      </c>
      <c r="H63" s="460"/>
      <c r="I63" s="520">
        <v>0.36299999999999999</v>
      </c>
      <c r="J63" s="459">
        <v>0.36799999999999999</v>
      </c>
      <c r="K63" s="459">
        <v>0.371</v>
      </c>
      <c r="L63" s="518">
        <v>0.371</v>
      </c>
      <c r="M63" s="515">
        <v>0.371</v>
      </c>
      <c r="N63" s="95"/>
      <c r="O63" s="95"/>
      <c r="P63" s="95"/>
    </row>
    <row r="64" spans="1:16" ht="19.5" customHeight="1" x14ac:dyDescent="0.35">
      <c r="A64" s="500" t="s">
        <v>41</v>
      </c>
      <c r="B64" s="26"/>
      <c r="C64" s="508">
        <v>80.7</v>
      </c>
      <c r="D64" s="456">
        <v>84.3</v>
      </c>
      <c r="E64" s="456">
        <v>85.2</v>
      </c>
      <c r="F64" s="514">
        <v>89.4</v>
      </c>
      <c r="G64" s="514">
        <v>339.6</v>
      </c>
      <c r="H64" s="131"/>
      <c r="I64" s="508">
        <v>92.2</v>
      </c>
      <c r="J64" s="456">
        <v>102.2</v>
      </c>
      <c r="K64" s="456">
        <v>109.8</v>
      </c>
      <c r="L64" s="514">
        <v>109.8</v>
      </c>
      <c r="M64" s="514">
        <v>339.6</v>
      </c>
      <c r="N64" s="42"/>
      <c r="O64" s="42"/>
      <c r="P64" s="42"/>
    </row>
    <row r="65" spans="1:16" s="94" customFormat="1" ht="19.5" customHeight="1" x14ac:dyDescent="0.35">
      <c r="A65" s="501" t="s">
        <v>13</v>
      </c>
      <c r="B65" s="494"/>
      <c r="C65" s="509">
        <v>0.19</v>
      </c>
      <c r="D65" s="459">
        <v>0.189</v>
      </c>
      <c r="E65" s="459">
        <v>0.182</v>
      </c>
      <c r="F65" s="518">
        <v>0.17699999999999999</v>
      </c>
      <c r="G65" s="515">
        <v>0.185</v>
      </c>
      <c r="H65" s="460"/>
      <c r="I65" s="520">
        <v>0.17699999999999999</v>
      </c>
      <c r="J65" s="459">
        <v>0.185</v>
      </c>
      <c r="K65" s="459">
        <v>0.187</v>
      </c>
      <c r="L65" s="518">
        <v>0.187</v>
      </c>
      <c r="M65" s="515">
        <v>0.185</v>
      </c>
      <c r="N65" s="95"/>
      <c r="O65" s="95"/>
      <c r="P65" s="95"/>
    </row>
    <row r="66" spans="1:16" ht="19.5" customHeight="1" x14ac:dyDescent="0.35">
      <c r="A66" s="500" t="s">
        <v>42</v>
      </c>
      <c r="B66" s="26"/>
      <c r="C66" s="508">
        <v>67.7</v>
      </c>
      <c r="D66" s="456">
        <v>72.3</v>
      </c>
      <c r="E66" s="456">
        <v>82.1</v>
      </c>
      <c r="F66" s="514">
        <v>93.1</v>
      </c>
      <c r="G66" s="514">
        <v>315.10000000000002</v>
      </c>
      <c r="H66" s="131"/>
      <c r="I66" s="508">
        <v>89.2</v>
      </c>
      <c r="J66" s="456">
        <v>92.6</v>
      </c>
      <c r="K66" s="456">
        <v>99.7</v>
      </c>
      <c r="L66" s="514">
        <v>99.7</v>
      </c>
      <c r="M66" s="514">
        <v>315.10000000000002</v>
      </c>
      <c r="N66" s="42"/>
      <c r="O66" s="42"/>
      <c r="P66" s="42"/>
    </row>
    <row r="67" spans="1:16" s="94" customFormat="1" ht="19.5" customHeight="1" x14ac:dyDescent="0.35">
      <c r="A67" s="501" t="s">
        <v>13</v>
      </c>
      <c r="B67" s="268"/>
      <c r="C67" s="509">
        <v>0.16</v>
      </c>
      <c r="D67" s="459">
        <v>0.16200000000000001</v>
      </c>
      <c r="E67" s="459">
        <v>0.17499999999999999</v>
      </c>
      <c r="F67" s="518">
        <v>0.184</v>
      </c>
      <c r="G67" s="515">
        <v>0.17100000000000001</v>
      </c>
      <c r="H67" s="460"/>
      <c r="I67" s="520">
        <v>0.17100000000000001</v>
      </c>
      <c r="J67" s="459">
        <v>0.16800000000000001</v>
      </c>
      <c r="K67" s="459">
        <v>0.17</v>
      </c>
      <c r="L67" s="518">
        <v>0.17</v>
      </c>
      <c r="M67" s="515">
        <v>0.17100000000000001</v>
      </c>
      <c r="N67" s="108"/>
      <c r="O67" s="108"/>
      <c r="P67" s="108"/>
    </row>
    <row r="68" spans="1:16" ht="19.5" customHeight="1" x14ac:dyDescent="0.35">
      <c r="A68" s="500" t="s">
        <v>45</v>
      </c>
      <c r="B68" s="26"/>
      <c r="C68" s="508">
        <v>52.2</v>
      </c>
      <c r="D68" s="456">
        <v>57.1</v>
      </c>
      <c r="E68" s="456">
        <v>66.400000000000006</v>
      </c>
      <c r="F68" s="514">
        <v>72.3</v>
      </c>
      <c r="G68" s="514">
        <v>248</v>
      </c>
      <c r="H68" s="131"/>
      <c r="I68" s="508">
        <v>71.5</v>
      </c>
      <c r="J68" s="456">
        <v>73.7</v>
      </c>
      <c r="K68" s="456">
        <v>80.2</v>
      </c>
      <c r="L68" s="514">
        <v>80.2</v>
      </c>
      <c r="M68" s="514">
        <v>248</v>
      </c>
      <c r="N68" s="42"/>
      <c r="O68" s="42"/>
      <c r="P68" s="42"/>
    </row>
    <row r="69" spans="1:16" s="94" customFormat="1" ht="19.5" customHeight="1" x14ac:dyDescent="0.35">
      <c r="A69" s="501" t="s">
        <v>13</v>
      </c>
      <c r="B69" s="497"/>
      <c r="C69" s="509">
        <v>0.123</v>
      </c>
      <c r="D69" s="459">
        <v>0.128</v>
      </c>
      <c r="E69" s="459">
        <v>0.14199999999999999</v>
      </c>
      <c r="F69" s="518">
        <v>0.14299999999999999</v>
      </c>
      <c r="G69" s="515">
        <v>0.13500000000000001</v>
      </c>
      <c r="H69" s="460"/>
      <c r="I69" s="520">
        <v>0.13700000000000001</v>
      </c>
      <c r="J69" s="459">
        <v>0.13400000000000001</v>
      </c>
      <c r="K69" s="459">
        <v>0.13600000000000001</v>
      </c>
      <c r="L69" s="518">
        <v>0.13600000000000001</v>
      </c>
      <c r="M69" s="515">
        <v>0.13500000000000001</v>
      </c>
      <c r="N69" s="114"/>
      <c r="O69" s="114"/>
      <c r="P69" s="114"/>
    </row>
    <row r="70" spans="1:16" ht="19.5" customHeight="1" x14ac:dyDescent="0.35">
      <c r="A70" s="500" t="s">
        <v>46</v>
      </c>
      <c r="B70" s="495"/>
      <c r="C70" s="510">
        <v>0.93</v>
      </c>
      <c r="D70" s="462">
        <v>1.01</v>
      </c>
      <c r="E70" s="462">
        <v>1.17</v>
      </c>
      <c r="F70" s="516">
        <v>1.27</v>
      </c>
      <c r="G70" s="516">
        <v>4.38</v>
      </c>
      <c r="H70" s="132"/>
      <c r="I70" s="510">
        <v>1.25</v>
      </c>
      <c r="J70" s="462">
        <v>1.28</v>
      </c>
      <c r="K70" s="462">
        <v>1.39</v>
      </c>
      <c r="L70" s="516">
        <v>1.39</v>
      </c>
      <c r="M70" s="516">
        <v>4.38</v>
      </c>
      <c r="N70" s="42"/>
      <c r="O70" s="42"/>
      <c r="P70" s="42"/>
    </row>
    <row r="71" spans="1:16" ht="19.5" customHeight="1" x14ac:dyDescent="0.35">
      <c r="A71" s="502" t="s">
        <v>67</v>
      </c>
      <c r="B71" s="495"/>
      <c r="C71" s="509">
        <v>0.222</v>
      </c>
      <c r="D71" s="459">
        <v>0.222</v>
      </c>
      <c r="E71" s="459">
        <v>0.20100000000000001</v>
      </c>
      <c r="F71" s="518">
        <v>0.23200000000000001</v>
      </c>
      <c r="G71" s="515">
        <v>0.219</v>
      </c>
      <c r="H71" s="460"/>
      <c r="I71" s="520">
        <v>0.22500000000000001</v>
      </c>
      <c r="J71" s="459">
        <v>0.22500000000000001</v>
      </c>
      <c r="K71" s="459">
        <v>0.215</v>
      </c>
      <c r="L71" s="518">
        <v>0.215</v>
      </c>
      <c r="M71" s="515">
        <v>0.219</v>
      </c>
      <c r="N71" s="42"/>
      <c r="O71" s="42"/>
      <c r="P71" s="42"/>
    </row>
    <row r="72" spans="1:16" ht="19.5" customHeight="1" x14ac:dyDescent="0.35">
      <c r="A72" s="503" t="s">
        <v>43</v>
      </c>
      <c r="B72" s="496"/>
      <c r="C72" s="511">
        <v>56241</v>
      </c>
      <c r="D72" s="493">
        <v>56587</v>
      </c>
      <c r="E72" s="493">
        <v>56963</v>
      </c>
      <c r="F72" s="517">
        <v>56887</v>
      </c>
      <c r="G72" s="517">
        <v>56673</v>
      </c>
      <c r="H72" s="461"/>
      <c r="I72" s="511">
        <v>57236</v>
      </c>
      <c r="J72" s="493">
        <v>57614</v>
      </c>
      <c r="K72" s="493">
        <v>57844</v>
      </c>
      <c r="L72" s="517">
        <v>57844</v>
      </c>
      <c r="M72" s="517">
        <v>56673</v>
      </c>
      <c r="N72" s="50"/>
      <c r="O72" s="50"/>
      <c r="P72" s="50"/>
    </row>
    <row r="73" spans="1:16" ht="16.399999999999999" customHeight="1" x14ac:dyDescent="0.5">
      <c r="A73" s="25"/>
      <c r="B73" s="14"/>
      <c r="C73" s="27"/>
      <c r="D73" s="27"/>
      <c r="E73" s="28"/>
      <c r="F73" s="27"/>
      <c r="G73" s="27"/>
      <c r="H73" s="14"/>
      <c r="I73" s="27"/>
      <c r="J73" s="202"/>
      <c r="K73" s="202"/>
      <c r="L73" s="17"/>
      <c r="M73" s="27"/>
      <c r="N73" s="14"/>
      <c r="O73" s="14"/>
      <c r="P73" s="14"/>
    </row>
    <row r="74" spans="1:16" ht="23.25" customHeight="1" x14ac:dyDescent="0.5">
      <c r="A74" s="498" t="s">
        <v>55</v>
      </c>
      <c r="B74" s="560"/>
      <c r="C74" s="557"/>
      <c r="D74" s="558"/>
      <c r="E74" s="558"/>
      <c r="F74" s="562"/>
      <c r="G74" s="562"/>
      <c r="H74" s="487"/>
      <c r="I74" s="557"/>
      <c r="J74" s="570"/>
      <c r="K74" s="570"/>
      <c r="L74" s="571"/>
      <c r="M74" s="562"/>
      <c r="N74" s="59"/>
      <c r="O74" s="59"/>
      <c r="P74" s="59"/>
    </row>
    <row r="75" spans="1:16" ht="19.5" customHeight="1" x14ac:dyDescent="0.35">
      <c r="A75" s="500" t="s">
        <v>56</v>
      </c>
      <c r="B75" s="561"/>
      <c r="C75" s="508">
        <v>535.9</v>
      </c>
      <c r="D75" s="456">
        <v>584.1</v>
      </c>
      <c r="E75" s="456">
        <v>685.1</v>
      </c>
      <c r="F75" s="514">
        <v>770.6</v>
      </c>
      <c r="G75" s="514">
        <f>F75</f>
        <v>770.6</v>
      </c>
      <c r="H75" s="131"/>
      <c r="I75" s="508">
        <v>762.5</v>
      </c>
      <c r="J75" s="456">
        <v>777.4</v>
      </c>
      <c r="K75" s="456">
        <v>853.2</v>
      </c>
      <c r="L75" s="514">
        <v>853.2</v>
      </c>
      <c r="M75" s="514">
        <f>L75</f>
        <v>853.2</v>
      </c>
      <c r="N75" s="42"/>
      <c r="O75" s="42"/>
      <c r="P75" s="42"/>
    </row>
    <row r="76" spans="1:16" ht="19.5" customHeight="1" x14ac:dyDescent="0.35">
      <c r="A76" s="502" t="s">
        <v>90</v>
      </c>
      <c r="B76" s="561"/>
      <c r="C76" s="563">
        <v>262.3</v>
      </c>
      <c r="D76" s="463">
        <v>283</v>
      </c>
      <c r="E76" s="463">
        <v>282.3</v>
      </c>
      <c r="F76" s="564">
        <v>297.7</v>
      </c>
      <c r="G76" s="564">
        <f>F76</f>
        <v>297.7</v>
      </c>
      <c r="H76" s="464"/>
      <c r="I76" s="563">
        <v>307.2</v>
      </c>
      <c r="J76" s="463">
        <v>343.9</v>
      </c>
      <c r="K76" s="463">
        <v>339.1</v>
      </c>
      <c r="L76" s="564">
        <v>339.1</v>
      </c>
      <c r="M76" s="564">
        <f>L76</f>
        <v>339.1</v>
      </c>
      <c r="N76" s="42"/>
      <c r="O76" s="42"/>
      <c r="P76" s="42"/>
    </row>
    <row r="77" spans="1:16" ht="19.5" customHeight="1" x14ac:dyDescent="0.35">
      <c r="A77" s="500" t="s">
        <v>91</v>
      </c>
      <c r="B77" s="561"/>
      <c r="C77" s="508">
        <v>136.80000000000001</v>
      </c>
      <c r="D77" s="456">
        <v>123.4</v>
      </c>
      <c r="E77" s="456">
        <v>129.69999999999999</v>
      </c>
      <c r="F77" s="514">
        <v>104.7</v>
      </c>
      <c r="G77" s="514">
        <f>F77</f>
        <v>104.7</v>
      </c>
      <c r="H77" s="131"/>
      <c r="I77" s="508">
        <v>144.19999999999999</v>
      </c>
      <c r="J77" s="456">
        <v>135.80000000000001</v>
      </c>
      <c r="K77" s="456">
        <v>142.9</v>
      </c>
      <c r="L77" s="514">
        <v>142.9</v>
      </c>
      <c r="M77" s="514">
        <f>L77</f>
        <v>142.9</v>
      </c>
      <c r="N77" s="42"/>
      <c r="O77" s="42"/>
      <c r="P77" s="42"/>
    </row>
    <row r="78" spans="1:16" ht="19.5" customHeight="1" x14ac:dyDescent="0.35">
      <c r="A78" s="502" t="s">
        <v>72</v>
      </c>
      <c r="B78" s="561"/>
      <c r="C78" s="565">
        <v>83</v>
      </c>
      <c r="D78" s="465">
        <v>83</v>
      </c>
      <c r="E78" s="465">
        <v>81</v>
      </c>
      <c r="F78" s="566">
        <v>73</v>
      </c>
      <c r="G78" s="566">
        <f>F78</f>
        <v>73</v>
      </c>
      <c r="H78" s="466"/>
      <c r="I78" s="572">
        <v>78</v>
      </c>
      <c r="J78" s="467">
        <v>79</v>
      </c>
      <c r="K78" s="467">
        <v>75</v>
      </c>
      <c r="L78" s="566">
        <v>75</v>
      </c>
      <c r="M78" s="566">
        <f>L78</f>
        <v>75</v>
      </c>
      <c r="N78" s="42"/>
      <c r="O78" s="42"/>
      <c r="P78" s="42"/>
    </row>
    <row r="79" spans="1:16" ht="19.5" customHeight="1" x14ac:dyDescent="0.35">
      <c r="A79" s="503" t="s">
        <v>57</v>
      </c>
      <c r="B79" s="561"/>
      <c r="C79" s="567">
        <v>790.3</v>
      </c>
      <c r="D79" s="568">
        <v>843.1</v>
      </c>
      <c r="E79" s="568">
        <v>908</v>
      </c>
      <c r="F79" s="569">
        <v>936.2</v>
      </c>
      <c r="G79" s="569">
        <f>F79</f>
        <v>936.2</v>
      </c>
      <c r="H79" s="131"/>
      <c r="I79" s="567">
        <v>962.2</v>
      </c>
      <c r="J79" s="568">
        <v>1013.2</v>
      </c>
      <c r="K79" s="568">
        <v>1053.2</v>
      </c>
      <c r="L79" s="569">
        <v>1053.2</v>
      </c>
      <c r="M79" s="569">
        <f>L79</f>
        <v>1053.2</v>
      </c>
      <c r="N79" s="42"/>
      <c r="O79" s="42"/>
      <c r="P79" s="42"/>
    </row>
    <row r="80" spans="1:16" ht="16.399999999999999" customHeight="1" x14ac:dyDescent="0.5">
      <c r="A80" s="25"/>
      <c r="B80" s="14"/>
      <c r="C80" s="27"/>
      <c r="D80" s="27"/>
      <c r="E80" s="28"/>
      <c r="F80" s="27"/>
      <c r="G80" s="27"/>
      <c r="H80" s="14"/>
      <c r="I80" s="27"/>
      <c r="J80" s="202"/>
      <c r="K80" s="202"/>
      <c r="L80" s="17"/>
      <c r="M80" s="27"/>
      <c r="N80" s="14"/>
      <c r="O80" s="14"/>
      <c r="P80" s="14"/>
    </row>
    <row r="81" spans="1:16" ht="23.25" customHeight="1" x14ac:dyDescent="0.5">
      <c r="A81" s="498" t="s">
        <v>73</v>
      </c>
      <c r="B81" s="487"/>
      <c r="C81" s="557"/>
      <c r="D81" s="558"/>
      <c r="E81" s="582"/>
      <c r="F81" s="562"/>
      <c r="G81" s="562"/>
      <c r="H81" s="487"/>
      <c r="I81" s="557"/>
      <c r="J81" s="558"/>
      <c r="K81" s="558"/>
      <c r="L81" s="562"/>
      <c r="M81" s="562"/>
      <c r="N81" s="14"/>
      <c r="O81" s="14"/>
      <c r="P81" s="14"/>
    </row>
    <row r="82" spans="1:16" ht="19.5" customHeight="1" x14ac:dyDescent="0.35">
      <c r="A82" s="500" t="s">
        <v>81</v>
      </c>
      <c r="B82" s="26"/>
      <c r="C82" s="508">
        <v>7.3</v>
      </c>
      <c r="D82" s="456">
        <v>59.5</v>
      </c>
      <c r="E82" s="456">
        <v>102.3</v>
      </c>
      <c r="F82" s="514">
        <v>123.1</v>
      </c>
      <c r="G82" s="514">
        <v>292.2</v>
      </c>
      <c r="H82" s="131"/>
      <c r="I82" s="508">
        <v>-0.2</v>
      </c>
      <c r="J82" s="456">
        <v>44</v>
      </c>
      <c r="K82" s="456">
        <v>119</v>
      </c>
      <c r="L82" s="514">
        <v>119</v>
      </c>
      <c r="M82" s="514">
        <v>292.2</v>
      </c>
      <c r="N82" s="42"/>
      <c r="O82" s="42"/>
      <c r="P82" s="42"/>
    </row>
    <row r="83" spans="1:16" ht="19.5" customHeight="1" x14ac:dyDescent="0.35">
      <c r="A83" s="502" t="s">
        <v>82</v>
      </c>
      <c r="B83" s="26"/>
      <c r="C83" s="563">
        <v>-60.2</v>
      </c>
      <c r="D83" s="463">
        <v>-8.1999999999999993</v>
      </c>
      <c r="E83" s="463">
        <v>-9.5</v>
      </c>
      <c r="F83" s="564">
        <v>-34.200000000000003</v>
      </c>
      <c r="G83" s="564">
        <v>-112.1</v>
      </c>
      <c r="H83" s="464"/>
      <c r="I83" s="563">
        <v>-18.600000000000001</v>
      </c>
      <c r="J83" s="463">
        <v>-28.9</v>
      </c>
      <c r="K83" s="463">
        <v>-40.1</v>
      </c>
      <c r="L83" s="564">
        <v>-40.1</v>
      </c>
      <c r="M83" s="564">
        <v>-112.1</v>
      </c>
      <c r="N83" s="42"/>
      <c r="O83" s="42"/>
      <c r="P83" s="42"/>
    </row>
    <row r="84" spans="1:16" ht="19.5" customHeight="1" x14ac:dyDescent="0.35">
      <c r="A84" s="500" t="s">
        <v>83</v>
      </c>
      <c r="B84" s="26"/>
      <c r="C84" s="508">
        <v>4</v>
      </c>
      <c r="D84" s="456">
        <v>7.6</v>
      </c>
      <c r="E84" s="456">
        <v>9.3000000000000007</v>
      </c>
      <c r="F84" s="514">
        <v>2.1</v>
      </c>
      <c r="G84" s="514">
        <v>23</v>
      </c>
      <c r="H84" s="131"/>
      <c r="I84" s="508">
        <v>10.199999999999999</v>
      </c>
      <c r="J84" s="456">
        <v>-2</v>
      </c>
      <c r="K84" s="456">
        <v>4.9000000000000004</v>
      </c>
      <c r="L84" s="514">
        <v>4.9000000000000004</v>
      </c>
      <c r="M84" s="514">
        <v>23</v>
      </c>
      <c r="N84" s="42"/>
      <c r="O84" s="42"/>
      <c r="P84" s="42"/>
    </row>
    <row r="85" spans="1:16" ht="19.5" customHeight="1" x14ac:dyDescent="0.35">
      <c r="A85" s="502" t="s">
        <v>51</v>
      </c>
      <c r="B85" s="26"/>
      <c r="C85" s="563">
        <v>3</v>
      </c>
      <c r="D85" s="463">
        <v>-10.7</v>
      </c>
      <c r="E85" s="463">
        <v>-1</v>
      </c>
      <c r="F85" s="564">
        <v>-5.5</v>
      </c>
      <c r="G85" s="564">
        <v>-14.2</v>
      </c>
      <c r="H85" s="464"/>
      <c r="I85" s="563">
        <v>0.5</v>
      </c>
      <c r="J85" s="463">
        <v>1.7</v>
      </c>
      <c r="K85" s="463">
        <v>-8</v>
      </c>
      <c r="L85" s="564">
        <v>-8</v>
      </c>
      <c r="M85" s="564">
        <v>-14.2</v>
      </c>
      <c r="N85" s="42"/>
      <c r="O85" s="42"/>
      <c r="P85" s="42"/>
    </row>
    <row r="86" spans="1:16" ht="19.5" customHeight="1" x14ac:dyDescent="0.35">
      <c r="A86" s="500" t="s">
        <v>52</v>
      </c>
      <c r="B86" s="26"/>
      <c r="C86" s="508">
        <v>-45.8</v>
      </c>
      <c r="D86" s="456">
        <v>48.2</v>
      </c>
      <c r="E86" s="456">
        <v>101</v>
      </c>
      <c r="F86" s="514">
        <f>SUM(F82:F85)</f>
        <v>85.499999999999986</v>
      </c>
      <c r="G86" s="514">
        <v>188.9</v>
      </c>
      <c r="H86" s="131"/>
      <c r="I86" s="508">
        <v>-8</v>
      </c>
      <c r="J86" s="456">
        <v>14.9</v>
      </c>
      <c r="K86" s="456">
        <v>75.8</v>
      </c>
      <c r="L86" s="514">
        <v>75.8</v>
      </c>
      <c r="M86" s="514">
        <v>188.9</v>
      </c>
      <c r="N86" s="42"/>
      <c r="O86" s="42"/>
      <c r="P86" s="42"/>
    </row>
    <row r="87" spans="1:16" ht="19.5" customHeight="1" x14ac:dyDescent="0.35">
      <c r="A87" s="502" t="s">
        <v>87</v>
      </c>
      <c r="B87" s="26"/>
      <c r="C87" s="563">
        <v>-10.7</v>
      </c>
      <c r="D87" s="463">
        <v>-8.6</v>
      </c>
      <c r="E87" s="463">
        <v>-8.1999999999999993</v>
      </c>
      <c r="F87" s="564">
        <v>-10.1</v>
      </c>
      <c r="G87" s="564">
        <v>-37.6</v>
      </c>
      <c r="H87" s="464"/>
      <c r="I87" s="563">
        <v>-13.4</v>
      </c>
      <c r="J87" s="463">
        <v>-11.6</v>
      </c>
      <c r="K87" s="463">
        <v>-27.3</v>
      </c>
      <c r="L87" s="564">
        <v>-27.3</v>
      </c>
      <c r="M87" s="564">
        <v>-37.6</v>
      </c>
      <c r="N87" s="42"/>
      <c r="O87" s="42"/>
      <c r="P87" s="42"/>
    </row>
    <row r="88" spans="1:16" ht="19.5" customHeight="1" x14ac:dyDescent="0.35">
      <c r="A88" s="500" t="s">
        <v>74</v>
      </c>
      <c r="B88" s="26"/>
      <c r="C88" s="508">
        <v>-3.4</v>
      </c>
      <c r="D88" s="456">
        <v>50.9</v>
      </c>
      <c r="E88" s="456">
        <v>94.1</v>
      </c>
      <c r="F88" s="514">
        <v>113</v>
      </c>
      <c r="G88" s="514">
        <v>254.6</v>
      </c>
      <c r="H88" s="131"/>
      <c r="I88" s="508">
        <v>-13.6</v>
      </c>
      <c r="J88" s="456">
        <v>32.4</v>
      </c>
      <c r="K88" s="456">
        <v>91.8</v>
      </c>
      <c r="L88" s="514">
        <v>91.8</v>
      </c>
      <c r="M88" s="514">
        <v>254.6</v>
      </c>
      <c r="N88" s="42"/>
      <c r="O88" s="42"/>
      <c r="P88" s="42"/>
    </row>
    <row r="89" spans="1:16" ht="19.5" customHeight="1" x14ac:dyDescent="0.35">
      <c r="A89" s="574" t="s">
        <v>86</v>
      </c>
      <c r="B89" s="573"/>
      <c r="C89" s="575">
        <f>ROUND(C88/C$68,3)</f>
        <v>-6.5000000000000002E-2</v>
      </c>
      <c r="D89" s="576">
        <f>ROUND(D88/D$68,3)</f>
        <v>0.89100000000000001</v>
      </c>
      <c r="E89" s="576">
        <f>ROUND(E88/E$68,3)</f>
        <v>1.417</v>
      </c>
      <c r="F89" s="577">
        <f>ROUND(F88/F$68,3)</f>
        <v>1.5629999999999999</v>
      </c>
      <c r="G89" s="577">
        <f>ROUND(G88/G$68,3)</f>
        <v>1.0269999999999999</v>
      </c>
      <c r="H89" s="468"/>
      <c r="I89" s="578">
        <v>-0.191</v>
      </c>
      <c r="J89" s="579">
        <v>0.44</v>
      </c>
      <c r="K89" s="580">
        <v>1.1439999999999999</v>
      </c>
      <c r="L89" s="581">
        <v>1.1439999999999999</v>
      </c>
      <c r="M89" s="577">
        <f>ROUND(M88/M$68,3)</f>
        <v>1.0269999999999999</v>
      </c>
      <c r="N89" s="35"/>
      <c r="O89" s="35"/>
      <c r="P89" s="35"/>
    </row>
    <row r="90" spans="1:16" ht="16.399999999999999" customHeight="1" x14ac:dyDescent="0.5">
      <c r="A90" s="25"/>
      <c r="B90" s="14"/>
      <c r="C90" s="27"/>
      <c r="D90" s="27"/>
      <c r="E90" s="28"/>
      <c r="F90" s="27"/>
      <c r="G90" s="27"/>
      <c r="H90" s="14"/>
      <c r="I90" s="27"/>
      <c r="J90" s="202"/>
      <c r="K90" s="202"/>
      <c r="L90" s="17"/>
      <c r="M90" s="27"/>
      <c r="N90" s="14"/>
      <c r="O90" s="14"/>
      <c r="P90" s="14"/>
    </row>
    <row r="91" spans="1:16" ht="23.25" customHeight="1" x14ac:dyDescent="0.5">
      <c r="A91" s="498" t="s">
        <v>63</v>
      </c>
      <c r="B91" s="487"/>
      <c r="C91" s="557"/>
      <c r="D91" s="558"/>
      <c r="E91" s="582"/>
      <c r="F91" s="562"/>
      <c r="G91" s="562"/>
      <c r="H91" s="487"/>
      <c r="I91" s="557"/>
      <c r="J91" s="558"/>
      <c r="K91" s="558"/>
      <c r="L91" s="562"/>
      <c r="M91" s="562"/>
      <c r="N91" s="14"/>
      <c r="O91" s="14"/>
      <c r="P91" s="14"/>
    </row>
    <row r="92" spans="1:16" ht="19.5" customHeight="1" x14ac:dyDescent="0.35">
      <c r="A92" s="499" t="s">
        <v>66</v>
      </c>
      <c r="B92" s="489"/>
      <c r="C92" s="507"/>
      <c r="D92" s="489"/>
      <c r="E92" s="440"/>
      <c r="F92" s="513"/>
      <c r="G92" s="513"/>
      <c r="H92" s="489"/>
      <c r="I92" s="507"/>
      <c r="J92" s="489"/>
      <c r="K92" s="489"/>
      <c r="L92" s="513"/>
      <c r="M92" s="513"/>
      <c r="N92" s="12"/>
      <c r="O92" s="12"/>
      <c r="P92" s="12"/>
    </row>
    <row r="93" spans="1:16" ht="19.5" customHeight="1" x14ac:dyDescent="0.35">
      <c r="A93" s="500" t="s">
        <v>25</v>
      </c>
      <c r="B93" s="573"/>
      <c r="C93" s="586">
        <v>0.627</v>
      </c>
      <c r="D93" s="469">
        <v>0.64600000000000002</v>
      </c>
      <c r="E93" s="469">
        <v>0.65</v>
      </c>
      <c r="F93" s="591">
        <v>0.65300000000000002</v>
      </c>
      <c r="G93" s="591">
        <v>0.64500000000000002</v>
      </c>
      <c r="H93" s="470"/>
      <c r="I93" s="586">
        <v>0.67</v>
      </c>
      <c r="J93" s="471">
        <v>0.67600000000000005</v>
      </c>
      <c r="K93" s="471">
        <v>0.68300000000000005</v>
      </c>
      <c r="L93" s="596">
        <v>0.68300000000000005</v>
      </c>
      <c r="M93" s="591">
        <v>0.64500000000000002</v>
      </c>
      <c r="N93" s="35"/>
      <c r="O93" s="35"/>
      <c r="P93" s="35"/>
    </row>
    <row r="94" spans="1:16" ht="19.5" customHeight="1" x14ac:dyDescent="0.35">
      <c r="A94" s="502" t="s">
        <v>26</v>
      </c>
      <c r="B94" s="573"/>
      <c r="C94" s="587">
        <v>0.16</v>
      </c>
      <c r="D94" s="472">
        <v>0.15</v>
      </c>
      <c r="E94" s="472">
        <v>0.151</v>
      </c>
      <c r="F94" s="592">
        <v>0.14399999999999999</v>
      </c>
      <c r="G94" s="592">
        <v>0.151</v>
      </c>
      <c r="H94" s="470"/>
      <c r="I94" s="587">
        <v>0.14199999999999999</v>
      </c>
      <c r="J94" s="473">
        <v>0.13500000000000001</v>
      </c>
      <c r="K94" s="473">
        <v>0.13100000000000001</v>
      </c>
      <c r="L94" s="597">
        <v>0.13100000000000001</v>
      </c>
      <c r="M94" s="592">
        <v>0.151</v>
      </c>
      <c r="N94" s="35"/>
      <c r="O94" s="35"/>
      <c r="P94" s="35"/>
    </row>
    <row r="95" spans="1:16" ht="19.5" customHeight="1" x14ac:dyDescent="0.35">
      <c r="A95" s="500" t="s">
        <v>27</v>
      </c>
      <c r="B95" s="573"/>
      <c r="C95" s="586">
        <v>7.9000000000000001E-2</v>
      </c>
      <c r="D95" s="469">
        <v>7.8E-2</v>
      </c>
      <c r="E95" s="469">
        <v>7.3999999999999996E-2</v>
      </c>
      <c r="F95" s="591">
        <v>7.1999999999999995E-2</v>
      </c>
      <c r="G95" s="591">
        <v>7.5999999999999998E-2</v>
      </c>
      <c r="H95" s="470"/>
      <c r="I95" s="586">
        <v>7.2999999999999995E-2</v>
      </c>
      <c r="J95" s="471">
        <v>6.6000000000000003E-2</v>
      </c>
      <c r="K95" s="471">
        <v>6.2E-2</v>
      </c>
      <c r="L95" s="596">
        <v>6.2E-2</v>
      </c>
      <c r="M95" s="591">
        <v>7.5999999999999998E-2</v>
      </c>
      <c r="N95" s="35"/>
      <c r="O95" s="35"/>
      <c r="P95" s="35"/>
    </row>
    <row r="96" spans="1:16" ht="19.5" customHeight="1" x14ac:dyDescent="0.35">
      <c r="A96" s="502" t="s">
        <v>28</v>
      </c>
      <c r="B96" s="573"/>
      <c r="C96" s="587">
        <v>4.1000000000000002E-2</v>
      </c>
      <c r="D96" s="472">
        <v>3.4000000000000002E-2</v>
      </c>
      <c r="E96" s="472">
        <v>2.9000000000000001E-2</v>
      </c>
      <c r="F96" s="592">
        <v>3.4000000000000002E-2</v>
      </c>
      <c r="G96" s="592">
        <v>3.4000000000000002E-2</v>
      </c>
      <c r="H96" s="470"/>
      <c r="I96" s="587">
        <v>2.7E-2</v>
      </c>
      <c r="J96" s="473">
        <v>3.7999999999999999E-2</v>
      </c>
      <c r="K96" s="473">
        <v>3.9E-2</v>
      </c>
      <c r="L96" s="597">
        <v>3.9E-2</v>
      </c>
      <c r="M96" s="592">
        <v>3.4000000000000002E-2</v>
      </c>
      <c r="N96" s="35"/>
      <c r="O96" s="35"/>
      <c r="P96" s="35"/>
    </row>
    <row r="97" spans="1:16" ht="19.5" customHeight="1" x14ac:dyDescent="0.35">
      <c r="A97" s="500" t="s">
        <v>29</v>
      </c>
      <c r="B97" s="573"/>
      <c r="C97" s="586">
        <v>3.3000000000000002E-2</v>
      </c>
      <c r="D97" s="469">
        <v>0.03</v>
      </c>
      <c r="E97" s="469">
        <v>3.3000000000000002E-2</v>
      </c>
      <c r="F97" s="591">
        <v>3.1E-2</v>
      </c>
      <c r="G97" s="591">
        <v>3.2000000000000001E-2</v>
      </c>
      <c r="H97" s="470"/>
      <c r="I97" s="586">
        <v>2.9000000000000001E-2</v>
      </c>
      <c r="J97" s="471">
        <v>2.5999999999999999E-2</v>
      </c>
      <c r="K97" s="471">
        <v>2.8000000000000001E-2</v>
      </c>
      <c r="L97" s="596">
        <v>2.8000000000000001E-2</v>
      </c>
      <c r="M97" s="591">
        <v>3.2000000000000001E-2</v>
      </c>
      <c r="N97" s="35"/>
      <c r="O97" s="35"/>
      <c r="P97" s="35"/>
    </row>
    <row r="98" spans="1:16" ht="19.5" customHeight="1" x14ac:dyDescent="0.35">
      <c r="A98" s="502" t="s">
        <v>30</v>
      </c>
      <c r="B98" s="573"/>
      <c r="C98" s="587">
        <v>2.9000000000000001E-2</v>
      </c>
      <c r="D98" s="472">
        <v>0.03</v>
      </c>
      <c r="E98" s="472">
        <v>2.9000000000000001E-2</v>
      </c>
      <c r="F98" s="592">
        <v>2.8000000000000001E-2</v>
      </c>
      <c r="G98" s="592">
        <v>2.9000000000000001E-2</v>
      </c>
      <c r="H98" s="470"/>
      <c r="I98" s="587">
        <v>2.4E-2</v>
      </c>
      <c r="J98" s="473">
        <v>2.1000000000000001E-2</v>
      </c>
      <c r="K98" s="473">
        <v>2.4E-2</v>
      </c>
      <c r="L98" s="597">
        <v>2.4E-2</v>
      </c>
      <c r="M98" s="592">
        <v>2.9000000000000001E-2</v>
      </c>
      <c r="N98" s="35"/>
      <c r="O98" s="35"/>
      <c r="P98" s="35"/>
    </row>
    <row r="99" spans="1:16" ht="19.5" customHeight="1" x14ac:dyDescent="0.35">
      <c r="A99" s="500" t="s">
        <v>31</v>
      </c>
      <c r="B99" s="573"/>
      <c r="C99" s="586">
        <v>8.9999999999999993E-3</v>
      </c>
      <c r="D99" s="469">
        <v>1.0999999999999999E-2</v>
      </c>
      <c r="E99" s="469">
        <v>1.0999999999999999E-2</v>
      </c>
      <c r="F99" s="591">
        <v>1.0999999999999999E-2</v>
      </c>
      <c r="G99" s="591">
        <v>1.0999999999999999E-2</v>
      </c>
      <c r="H99" s="470"/>
      <c r="I99" s="586">
        <v>1.0999999999999999E-2</v>
      </c>
      <c r="J99" s="471">
        <v>1.0999999999999999E-2</v>
      </c>
      <c r="K99" s="471">
        <v>8.0000000000000002E-3</v>
      </c>
      <c r="L99" s="596">
        <v>8.0000000000000002E-3</v>
      </c>
      <c r="M99" s="591">
        <v>1.0999999999999999E-2</v>
      </c>
      <c r="N99" s="35"/>
      <c r="O99" s="35"/>
      <c r="P99" s="35"/>
    </row>
    <row r="100" spans="1:16" ht="19.5" customHeight="1" x14ac:dyDescent="0.35">
      <c r="A100" s="574" t="s">
        <v>32</v>
      </c>
      <c r="B100" s="573"/>
      <c r="C100" s="599">
        <v>2.1999999999999999E-2</v>
      </c>
      <c r="D100" s="600">
        <v>2.1000000000000001E-2</v>
      </c>
      <c r="E100" s="600">
        <v>2.3E-2</v>
      </c>
      <c r="F100" s="601">
        <v>2.7E-2</v>
      </c>
      <c r="G100" s="601">
        <v>2.1999999999999999E-2</v>
      </c>
      <c r="H100" s="468"/>
      <c r="I100" s="599">
        <v>2.4E-2</v>
      </c>
      <c r="J100" s="579">
        <v>2.7E-2</v>
      </c>
      <c r="K100" s="579">
        <v>2.5000000000000001E-2</v>
      </c>
      <c r="L100" s="602">
        <v>2.5000000000000001E-2</v>
      </c>
      <c r="M100" s="601">
        <v>2.1999999999999999E-2</v>
      </c>
      <c r="N100" s="35"/>
      <c r="O100" s="35"/>
      <c r="P100" s="35"/>
    </row>
    <row r="101" spans="1:16" ht="19.5" customHeight="1" x14ac:dyDescent="0.35">
      <c r="A101" s="499" t="s">
        <v>92</v>
      </c>
      <c r="B101" s="561"/>
      <c r="C101" s="588"/>
      <c r="D101" s="26"/>
      <c r="E101" s="583"/>
      <c r="F101" s="593"/>
      <c r="G101" s="593"/>
      <c r="H101" s="561"/>
      <c r="I101" s="588"/>
      <c r="J101" s="26"/>
      <c r="K101" s="26"/>
      <c r="L101" s="593"/>
      <c r="M101" s="593"/>
      <c r="N101" s="42"/>
      <c r="O101" s="42"/>
      <c r="P101" s="42"/>
    </row>
    <row r="102" spans="1:16" ht="19.5" customHeight="1" x14ac:dyDescent="0.35">
      <c r="A102" s="584" t="s">
        <v>25</v>
      </c>
      <c r="B102" s="573"/>
      <c r="C102" s="586">
        <v>0.52800000000000002</v>
      </c>
      <c r="D102" s="469">
        <v>0.58599999999999997</v>
      </c>
      <c r="E102" s="469">
        <v>0.60799999999999998</v>
      </c>
      <c r="F102" s="591">
        <v>0.61499999999999999</v>
      </c>
      <c r="G102" s="591">
        <v>0.58499999999999996</v>
      </c>
      <c r="H102" s="470"/>
      <c r="I102" s="586">
        <v>0.55000000000000004</v>
      </c>
      <c r="J102" s="471">
        <v>0.60399999999999998</v>
      </c>
      <c r="K102" s="471">
        <v>0.61699999999999999</v>
      </c>
      <c r="L102" s="596">
        <v>0.61699999999999999</v>
      </c>
      <c r="M102" s="591">
        <v>0.58499999999999996</v>
      </c>
      <c r="N102" s="35"/>
      <c r="O102" s="35"/>
      <c r="P102" s="35"/>
    </row>
    <row r="103" spans="1:16" ht="19.5" customHeight="1" x14ac:dyDescent="0.35">
      <c r="A103" s="585" t="s">
        <v>28</v>
      </c>
      <c r="B103" s="573"/>
      <c r="C103" s="587">
        <v>0.114</v>
      </c>
      <c r="D103" s="472">
        <v>9.4E-2</v>
      </c>
      <c r="E103" s="472">
        <v>9.0999999999999998E-2</v>
      </c>
      <c r="F103" s="592">
        <v>0.09</v>
      </c>
      <c r="G103" s="592">
        <v>9.6000000000000002E-2</v>
      </c>
      <c r="H103" s="470"/>
      <c r="I103" s="587">
        <v>0.106</v>
      </c>
      <c r="J103" s="473">
        <v>9.2999999999999999E-2</v>
      </c>
      <c r="K103" s="473">
        <v>9.0999999999999998E-2</v>
      </c>
      <c r="L103" s="597">
        <v>9.0999999999999998E-2</v>
      </c>
      <c r="M103" s="592">
        <v>9.6000000000000002E-2</v>
      </c>
      <c r="N103" s="35"/>
      <c r="O103" s="35"/>
      <c r="P103" s="35"/>
    </row>
    <row r="104" spans="1:16" ht="19.5" customHeight="1" x14ac:dyDescent="0.35">
      <c r="A104" s="584" t="s">
        <v>33</v>
      </c>
      <c r="B104" s="573"/>
      <c r="C104" s="586">
        <v>6.0999999999999999E-2</v>
      </c>
      <c r="D104" s="469">
        <v>5.6000000000000001E-2</v>
      </c>
      <c r="E104" s="469">
        <v>5.0999999999999997E-2</v>
      </c>
      <c r="F104" s="591">
        <v>4.7E-2</v>
      </c>
      <c r="G104" s="591">
        <v>5.3999999999999999E-2</v>
      </c>
      <c r="H104" s="470"/>
      <c r="I104" s="586">
        <v>5.0999999999999997E-2</v>
      </c>
      <c r="J104" s="471">
        <v>4.9000000000000002E-2</v>
      </c>
      <c r="K104" s="471">
        <v>4.7E-2</v>
      </c>
      <c r="L104" s="596">
        <v>4.7E-2</v>
      </c>
      <c r="M104" s="591">
        <v>5.3999999999999999E-2</v>
      </c>
      <c r="N104" s="35"/>
      <c r="O104" s="35"/>
      <c r="P104" s="35"/>
    </row>
    <row r="105" spans="1:16" ht="19.5" customHeight="1" x14ac:dyDescent="0.35">
      <c r="A105" s="585" t="s">
        <v>34</v>
      </c>
      <c r="B105" s="573"/>
      <c r="C105" s="587">
        <v>6.4000000000000001E-2</v>
      </c>
      <c r="D105" s="472">
        <v>5.3999999999999999E-2</v>
      </c>
      <c r="E105" s="472">
        <v>0.05</v>
      </c>
      <c r="F105" s="592">
        <v>4.3999999999999997E-2</v>
      </c>
      <c r="G105" s="592">
        <v>5.1999999999999998E-2</v>
      </c>
      <c r="H105" s="470"/>
      <c r="I105" s="587">
        <v>4.9000000000000002E-2</v>
      </c>
      <c r="J105" s="473">
        <v>4.5999999999999999E-2</v>
      </c>
      <c r="K105" s="473">
        <v>4.1000000000000002E-2</v>
      </c>
      <c r="L105" s="597">
        <v>4.1000000000000002E-2</v>
      </c>
      <c r="M105" s="592">
        <v>5.1999999999999998E-2</v>
      </c>
      <c r="N105" s="35"/>
      <c r="O105" s="35"/>
      <c r="P105" s="35"/>
    </row>
    <row r="106" spans="1:16" ht="19.5" customHeight="1" x14ac:dyDescent="0.35">
      <c r="A106" s="584" t="s">
        <v>27</v>
      </c>
      <c r="B106" s="573"/>
      <c r="C106" s="586">
        <v>5.1999999999999998E-2</v>
      </c>
      <c r="D106" s="469">
        <v>4.2000000000000003E-2</v>
      </c>
      <c r="E106" s="469">
        <v>3.6999999999999998E-2</v>
      </c>
      <c r="F106" s="591">
        <v>4.1000000000000002E-2</v>
      </c>
      <c r="G106" s="591">
        <v>4.2999999999999997E-2</v>
      </c>
      <c r="H106" s="470"/>
      <c r="I106" s="586">
        <v>5.5E-2</v>
      </c>
      <c r="J106" s="471">
        <v>4.2000000000000003E-2</v>
      </c>
      <c r="K106" s="471">
        <v>3.6999999999999998E-2</v>
      </c>
      <c r="L106" s="596">
        <v>3.6999999999999998E-2</v>
      </c>
      <c r="M106" s="591">
        <v>4.2999999999999997E-2</v>
      </c>
      <c r="N106" s="35"/>
      <c r="O106" s="35"/>
      <c r="P106" s="35"/>
    </row>
    <row r="107" spans="1:16" ht="19.5" customHeight="1" x14ac:dyDescent="0.35">
      <c r="A107" s="585" t="s">
        <v>29</v>
      </c>
      <c r="B107" s="573"/>
      <c r="C107" s="587">
        <v>4.2999999999999997E-2</v>
      </c>
      <c r="D107" s="472">
        <v>0.04</v>
      </c>
      <c r="E107" s="472">
        <v>3.9E-2</v>
      </c>
      <c r="F107" s="592">
        <v>3.7999999999999999E-2</v>
      </c>
      <c r="G107" s="592">
        <v>0.04</v>
      </c>
      <c r="H107" s="470"/>
      <c r="I107" s="587">
        <v>4.1000000000000002E-2</v>
      </c>
      <c r="J107" s="473">
        <v>2.8000000000000001E-2</v>
      </c>
      <c r="K107" s="473">
        <v>3.1E-2</v>
      </c>
      <c r="L107" s="597">
        <v>3.1E-2</v>
      </c>
      <c r="M107" s="592">
        <v>0.04</v>
      </c>
      <c r="N107" s="35"/>
      <c r="O107" s="35"/>
      <c r="P107" s="35"/>
    </row>
    <row r="108" spans="1:16" ht="19.5" customHeight="1" x14ac:dyDescent="0.35">
      <c r="A108" s="584" t="s">
        <v>26</v>
      </c>
      <c r="B108" s="573"/>
      <c r="C108" s="586">
        <v>2.7E-2</v>
      </c>
      <c r="D108" s="469">
        <v>2.5999999999999999E-2</v>
      </c>
      <c r="E108" s="469">
        <v>2.4E-2</v>
      </c>
      <c r="F108" s="591">
        <v>2.1999999999999999E-2</v>
      </c>
      <c r="G108" s="591">
        <v>2.5000000000000001E-2</v>
      </c>
      <c r="H108" s="470"/>
      <c r="I108" s="586">
        <v>2.9000000000000001E-2</v>
      </c>
      <c r="J108" s="471">
        <v>3.1E-2</v>
      </c>
      <c r="K108" s="471">
        <v>3.1E-2</v>
      </c>
      <c r="L108" s="596">
        <v>3.1E-2</v>
      </c>
      <c r="M108" s="591">
        <v>2.5000000000000001E-2</v>
      </c>
      <c r="N108" s="35"/>
      <c r="O108" s="35"/>
      <c r="P108" s="35"/>
    </row>
    <row r="109" spans="1:16" ht="19.5" customHeight="1" x14ac:dyDescent="0.35">
      <c r="A109" s="585" t="s">
        <v>35</v>
      </c>
      <c r="B109" s="573"/>
      <c r="C109" s="587">
        <v>2.1000000000000001E-2</v>
      </c>
      <c r="D109" s="472">
        <v>2.1999999999999999E-2</v>
      </c>
      <c r="E109" s="472">
        <v>1.7999999999999999E-2</v>
      </c>
      <c r="F109" s="592">
        <v>1.9E-2</v>
      </c>
      <c r="G109" s="592">
        <v>0.02</v>
      </c>
      <c r="H109" s="470"/>
      <c r="I109" s="587">
        <v>2.1000000000000001E-2</v>
      </c>
      <c r="J109" s="473">
        <v>2.1000000000000001E-2</v>
      </c>
      <c r="K109" s="473">
        <v>2.1999999999999999E-2</v>
      </c>
      <c r="L109" s="597">
        <v>2.1999999999999999E-2</v>
      </c>
      <c r="M109" s="592">
        <v>0.02</v>
      </c>
      <c r="N109" s="35"/>
      <c r="O109" s="35"/>
      <c r="P109" s="35"/>
    </row>
    <row r="110" spans="1:16" ht="19.5" customHeight="1" x14ac:dyDescent="0.35">
      <c r="A110" s="584" t="s">
        <v>31</v>
      </c>
      <c r="B110" s="573"/>
      <c r="C110" s="586">
        <v>2.1999999999999999E-2</v>
      </c>
      <c r="D110" s="469">
        <v>1.7999999999999999E-2</v>
      </c>
      <c r="E110" s="469">
        <v>1.7000000000000001E-2</v>
      </c>
      <c r="F110" s="591">
        <v>1.7000000000000001E-2</v>
      </c>
      <c r="G110" s="591">
        <v>1.9E-2</v>
      </c>
      <c r="H110" s="470"/>
      <c r="I110" s="586">
        <v>2.1000000000000001E-2</v>
      </c>
      <c r="J110" s="471">
        <v>1.6E-2</v>
      </c>
      <c r="K110" s="471">
        <v>1.6E-2</v>
      </c>
      <c r="L110" s="596">
        <v>1.6E-2</v>
      </c>
      <c r="M110" s="591">
        <v>1.9E-2</v>
      </c>
      <c r="N110" s="35"/>
      <c r="O110" s="35"/>
      <c r="P110" s="35"/>
    </row>
    <row r="111" spans="1:16" ht="19.5" customHeight="1" x14ac:dyDescent="0.35">
      <c r="A111" s="585" t="s">
        <v>30</v>
      </c>
      <c r="B111" s="573"/>
      <c r="C111" s="587">
        <v>1.2E-2</v>
      </c>
      <c r="D111" s="472">
        <v>0.01</v>
      </c>
      <c r="E111" s="472">
        <v>0.01</v>
      </c>
      <c r="F111" s="592">
        <v>0.01</v>
      </c>
      <c r="G111" s="592">
        <v>1.0999999999999999E-2</v>
      </c>
      <c r="H111" s="470"/>
      <c r="I111" s="587">
        <v>1.4E-2</v>
      </c>
      <c r="J111" s="473">
        <v>0.01</v>
      </c>
      <c r="K111" s="473">
        <v>8.9999999999999993E-3</v>
      </c>
      <c r="L111" s="597">
        <v>8.9999999999999993E-3</v>
      </c>
      <c r="M111" s="592">
        <v>1.0999999999999999E-2</v>
      </c>
      <c r="N111" s="35"/>
      <c r="O111" s="35"/>
      <c r="P111" s="35"/>
    </row>
    <row r="112" spans="1:16" ht="19.5" customHeight="1" x14ac:dyDescent="0.35">
      <c r="A112" s="584" t="s">
        <v>36</v>
      </c>
      <c r="B112" s="573"/>
      <c r="C112" s="586">
        <v>0</v>
      </c>
      <c r="D112" s="469">
        <v>0</v>
      </c>
      <c r="E112" s="469">
        <v>0</v>
      </c>
      <c r="F112" s="591">
        <v>0</v>
      </c>
      <c r="G112" s="591">
        <v>0</v>
      </c>
      <c r="H112" s="470"/>
      <c r="I112" s="586">
        <v>0</v>
      </c>
      <c r="J112" s="471">
        <v>0</v>
      </c>
      <c r="K112" s="471">
        <v>0</v>
      </c>
      <c r="L112" s="596">
        <v>0</v>
      </c>
      <c r="M112" s="591">
        <v>0</v>
      </c>
      <c r="N112" s="35"/>
      <c r="O112" s="35"/>
      <c r="P112" s="35"/>
    </row>
    <row r="113" spans="1:16" ht="19.5" customHeight="1" x14ac:dyDescent="0.35">
      <c r="A113" s="585" t="s">
        <v>37</v>
      </c>
      <c r="B113" s="573"/>
      <c r="C113" s="587">
        <v>0</v>
      </c>
      <c r="D113" s="472">
        <v>0</v>
      </c>
      <c r="E113" s="472">
        <v>0</v>
      </c>
      <c r="F113" s="592">
        <v>0</v>
      </c>
      <c r="G113" s="592">
        <v>0</v>
      </c>
      <c r="H113" s="470"/>
      <c r="I113" s="587">
        <v>0</v>
      </c>
      <c r="J113" s="473">
        <v>0</v>
      </c>
      <c r="K113" s="473">
        <v>0</v>
      </c>
      <c r="L113" s="597">
        <v>0</v>
      </c>
      <c r="M113" s="592">
        <v>0</v>
      </c>
      <c r="N113" s="35"/>
      <c r="O113" s="35"/>
      <c r="P113" s="35"/>
    </row>
    <row r="114" spans="1:16" ht="19.5" customHeight="1" x14ac:dyDescent="0.35">
      <c r="A114" s="503" t="s">
        <v>32</v>
      </c>
      <c r="B114" s="573"/>
      <c r="C114" s="589">
        <v>5.6000000000000001E-2</v>
      </c>
      <c r="D114" s="590">
        <v>5.1999999999999998E-2</v>
      </c>
      <c r="E114" s="590">
        <v>5.5E-2</v>
      </c>
      <c r="F114" s="594">
        <v>5.7000000000000002E-2</v>
      </c>
      <c r="G114" s="594">
        <v>5.5E-2</v>
      </c>
      <c r="H114" s="470"/>
      <c r="I114" s="589">
        <v>6.3E-2</v>
      </c>
      <c r="J114" s="595">
        <v>0.06</v>
      </c>
      <c r="K114" s="595">
        <v>5.8000000000000003E-2</v>
      </c>
      <c r="L114" s="598">
        <v>5.8000000000000003E-2</v>
      </c>
      <c r="M114" s="594">
        <v>5.5E-2</v>
      </c>
      <c r="N114" s="35"/>
      <c r="O114" s="35"/>
      <c r="P114" s="35"/>
    </row>
    <row r="115" spans="1:16" ht="16.399999999999999" customHeight="1" x14ac:dyDescent="0.35">
      <c r="A115" s="86"/>
      <c r="C115" s="86"/>
      <c r="D115" s="86"/>
      <c r="E115" s="87"/>
      <c r="F115" s="86"/>
      <c r="G115" s="86"/>
      <c r="H115" s="86"/>
      <c r="I115" s="86"/>
      <c r="L115" s="17"/>
      <c r="M115" s="86"/>
    </row>
    <row r="116" spans="1:16" ht="23.25" customHeight="1" x14ac:dyDescent="0.5">
      <c r="A116" s="498" t="s">
        <v>58</v>
      </c>
      <c r="B116" s="560"/>
      <c r="C116" s="606"/>
      <c r="D116" s="570"/>
      <c r="E116" s="607"/>
      <c r="F116" s="571"/>
      <c r="G116" s="571"/>
      <c r="H116" s="487"/>
      <c r="I116" s="606"/>
      <c r="J116" s="570"/>
      <c r="K116" s="570"/>
      <c r="L116" s="571"/>
      <c r="M116" s="571"/>
      <c r="N116" s="14"/>
      <c r="O116" s="14"/>
      <c r="P116" s="14"/>
    </row>
    <row r="117" spans="1:16" ht="19.5" customHeight="1" x14ac:dyDescent="0.35">
      <c r="A117" s="500" t="s">
        <v>68</v>
      </c>
      <c r="B117" s="269"/>
      <c r="C117" s="608">
        <v>26705</v>
      </c>
      <c r="D117" s="474">
        <v>27431</v>
      </c>
      <c r="E117" s="474">
        <v>28447</v>
      </c>
      <c r="F117" s="609">
        <v>30156</v>
      </c>
      <c r="G117" s="609">
        <f>F117</f>
        <v>30156</v>
      </c>
      <c r="H117" s="475"/>
      <c r="I117" s="608">
        <v>31412</v>
      </c>
      <c r="J117" s="476">
        <v>33111</v>
      </c>
      <c r="K117" s="476">
        <v>35451</v>
      </c>
      <c r="L117" s="623">
        <v>35451</v>
      </c>
      <c r="M117" s="609">
        <f>L117</f>
        <v>35451</v>
      </c>
      <c r="N117" s="62"/>
      <c r="O117" s="62"/>
      <c r="P117" s="62"/>
    </row>
    <row r="118" spans="1:16" s="115" customFormat="1" ht="19.5" customHeight="1" x14ac:dyDescent="0.35">
      <c r="A118" s="604" t="s">
        <v>80</v>
      </c>
      <c r="B118" s="140"/>
      <c r="C118" s="610">
        <v>0.19</v>
      </c>
      <c r="D118" s="477">
        <v>0.18099999999999999</v>
      </c>
      <c r="E118" s="477">
        <v>0.159</v>
      </c>
      <c r="F118" s="611">
        <v>0.16200000000000001</v>
      </c>
      <c r="G118" s="611">
        <f>F118</f>
        <v>0.16200000000000001</v>
      </c>
      <c r="H118" s="478"/>
      <c r="I118" s="610">
        <v>0.17599999999999999</v>
      </c>
      <c r="J118" s="477">
        <v>0.20699999999999999</v>
      </c>
      <c r="K118" s="477">
        <v>0.246</v>
      </c>
      <c r="L118" s="611">
        <v>0.246</v>
      </c>
      <c r="M118" s="611">
        <f>L118</f>
        <v>0.246</v>
      </c>
      <c r="N118" s="35"/>
      <c r="O118" s="35"/>
      <c r="P118" s="35"/>
    </row>
    <row r="119" spans="1:16" ht="19.5" customHeight="1" x14ac:dyDescent="0.35">
      <c r="A119" s="500" t="s">
        <v>88</v>
      </c>
      <c r="B119" s="269"/>
      <c r="C119" s="608">
        <v>23709</v>
      </c>
      <c r="D119" s="474">
        <v>24316</v>
      </c>
      <c r="E119" s="474">
        <v>25235</v>
      </c>
      <c r="F119" s="609">
        <v>26760</v>
      </c>
      <c r="G119" s="609">
        <f>F119</f>
        <v>26760</v>
      </c>
      <c r="H119" s="475"/>
      <c r="I119" s="608">
        <v>27893</v>
      </c>
      <c r="J119" s="476">
        <v>29433</v>
      </c>
      <c r="K119" s="476">
        <v>31465</v>
      </c>
      <c r="L119" s="623">
        <v>31465</v>
      </c>
      <c r="M119" s="609">
        <f>L119</f>
        <v>31465</v>
      </c>
      <c r="N119" s="62"/>
      <c r="O119" s="62"/>
      <c r="P119" s="62"/>
    </row>
    <row r="120" spans="1:16" s="115" customFormat="1" ht="19.5" customHeight="1" x14ac:dyDescent="0.35">
      <c r="A120" s="604" t="s">
        <v>89</v>
      </c>
      <c r="B120" s="141"/>
      <c r="C120" s="610">
        <v>0.20499999999999999</v>
      </c>
      <c r="D120" s="477">
        <v>0.191</v>
      </c>
      <c r="E120" s="477">
        <v>0.16600000000000001</v>
      </c>
      <c r="F120" s="611">
        <v>0.16400000000000001</v>
      </c>
      <c r="G120" s="611">
        <f>F120</f>
        <v>0.16400000000000001</v>
      </c>
      <c r="H120" s="478"/>
      <c r="I120" s="610">
        <v>0.17599999999999999</v>
      </c>
      <c r="J120" s="477">
        <v>0.21</v>
      </c>
      <c r="K120" s="477">
        <v>0.247</v>
      </c>
      <c r="L120" s="611">
        <v>0.247</v>
      </c>
      <c r="M120" s="611">
        <f>L120</f>
        <v>0.247</v>
      </c>
      <c r="N120" s="35"/>
      <c r="O120" s="35"/>
      <c r="P120" s="35"/>
    </row>
    <row r="121" spans="1:16" ht="19.5" customHeight="1" x14ac:dyDescent="0.35">
      <c r="A121" s="503" t="s">
        <v>76</v>
      </c>
      <c r="B121" s="268"/>
      <c r="C121" s="612">
        <v>0.77600000000000002</v>
      </c>
      <c r="D121" s="603">
        <v>0.78</v>
      </c>
      <c r="E121" s="603">
        <v>0.76400000000000001</v>
      </c>
      <c r="F121" s="613">
        <v>0.80200000000000005</v>
      </c>
      <c r="G121" s="613">
        <f>F121</f>
        <v>0.80200000000000005</v>
      </c>
      <c r="H121" s="479"/>
      <c r="I121" s="612">
        <v>0.79900000000000004</v>
      </c>
      <c r="J121" s="603">
        <v>0.78400000000000003</v>
      </c>
      <c r="K121" s="603">
        <v>0.76100000000000001</v>
      </c>
      <c r="L121" s="613">
        <v>0.76100000000000001</v>
      </c>
      <c r="M121" s="613">
        <f>L121</f>
        <v>0.76100000000000001</v>
      </c>
      <c r="N121" s="35"/>
      <c r="O121" s="35"/>
      <c r="P121" s="35"/>
    </row>
    <row r="122" spans="1:16" ht="19.5" customHeight="1" x14ac:dyDescent="0.35">
      <c r="A122" s="499" t="s">
        <v>96</v>
      </c>
      <c r="B122" s="268"/>
      <c r="C122" s="614"/>
      <c r="D122" s="105"/>
      <c r="E122" s="105"/>
      <c r="F122" s="615"/>
      <c r="G122" s="593"/>
      <c r="H122" s="268"/>
      <c r="I122" s="614"/>
      <c r="J122" s="105"/>
      <c r="K122" s="105"/>
      <c r="L122" s="615"/>
      <c r="M122" s="593"/>
      <c r="N122" s="35"/>
      <c r="O122" s="35"/>
      <c r="P122" s="35"/>
    </row>
    <row r="123" spans="1:16" ht="19.5" customHeight="1" x14ac:dyDescent="0.35">
      <c r="A123" s="500" t="s">
        <v>97</v>
      </c>
      <c r="B123" s="268"/>
      <c r="C123" s="616"/>
      <c r="D123" s="290"/>
      <c r="E123" s="290"/>
      <c r="F123" s="617"/>
      <c r="G123" s="609">
        <v>8250</v>
      </c>
      <c r="H123" s="108"/>
      <c r="I123" s="616"/>
      <c r="J123" s="290"/>
      <c r="K123" s="290"/>
      <c r="L123" s="617"/>
      <c r="M123" s="609">
        <v>8250</v>
      </c>
      <c r="N123" s="35"/>
      <c r="O123" s="35"/>
      <c r="P123" s="35"/>
    </row>
    <row r="124" spans="1:16" ht="19.5" customHeight="1" x14ac:dyDescent="0.35">
      <c r="A124" s="605" t="s">
        <v>98</v>
      </c>
      <c r="B124" s="268"/>
      <c r="C124" s="616"/>
      <c r="D124" s="290"/>
      <c r="E124" s="290"/>
      <c r="F124" s="617"/>
      <c r="G124" s="621">
        <v>5850</v>
      </c>
      <c r="H124" s="108"/>
      <c r="I124" s="616"/>
      <c r="J124" s="290"/>
      <c r="K124" s="290"/>
      <c r="L124" s="617"/>
      <c r="M124" s="621">
        <v>5850</v>
      </c>
      <c r="N124" s="35"/>
      <c r="O124" s="35"/>
      <c r="P124" s="35"/>
    </row>
    <row r="125" spans="1:16" ht="19.5" customHeight="1" x14ac:dyDescent="0.35">
      <c r="A125" s="500" t="s">
        <v>99</v>
      </c>
      <c r="B125" s="268"/>
      <c r="C125" s="616"/>
      <c r="D125" s="290"/>
      <c r="E125" s="290"/>
      <c r="F125" s="617"/>
      <c r="G125" s="609">
        <v>4450</v>
      </c>
      <c r="H125" s="108"/>
      <c r="I125" s="616"/>
      <c r="J125" s="290"/>
      <c r="K125" s="290"/>
      <c r="L125" s="617"/>
      <c r="M125" s="609">
        <v>4450</v>
      </c>
      <c r="N125" s="35"/>
      <c r="O125" s="35"/>
      <c r="P125" s="35"/>
    </row>
    <row r="126" spans="1:16" ht="19.5" customHeight="1" x14ac:dyDescent="0.35">
      <c r="A126" s="605" t="s">
        <v>100</v>
      </c>
      <c r="B126" s="268"/>
      <c r="C126" s="616"/>
      <c r="D126" s="290"/>
      <c r="E126" s="290"/>
      <c r="F126" s="617"/>
      <c r="G126" s="621">
        <v>2950</v>
      </c>
      <c r="H126" s="108"/>
      <c r="I126" s="616"/>
      <c r="J126" s="290"/>
      <c r="K126" s="290"/>
      <c r="L126" s="617"/>
      <c r="M126" s="621">
        <v>2950</v>
      </c>
      <c r="N126" s="35"/>
      <c r="O126" s="35"/>
      <c r="P126" s="35"/>
    </row>
    <row r="127" spans="1:16" ht="19.5" customHeight="1" x14ac:dyDescent="0.35">
      <c r="A127" s="500" t="s">
        <v>101</v>
      </c>
      <c r="B127" s="268"/>
      <c r="C127" s="616"/>
      <c r="D127" s="290"/>
      <c r="E127" s="290"/>
      <c r="F127" s="617"/>
      <c r="G127" s="609">
        <v>2300</v>
      </c>
      <c r="H127" s="108"/>
      <c r="I127" s="616"/>
      <c r="J127" s="290"/>
      <c r="K127" s="290"/>
      <c r="L127" s="617"/>
      <c r="M127" s="609">
        <v>2300</v>
      </c>
      <c r="N127" s="35"/>
      <c r="O127" s="35"/>
      <c r="P127" s="35"/>
    </row>
    <row r="128" spans="1:16" ht="19.5" customHeight="1" x14ac:dyDescent="0.35">
      <c r="A128" s="605" t="s">
        <v>16</v>
      </c>
      <c r="B128" s="268"/>
      <c r="C128" s="616"/>
      <c r="D128" s="290"/>
      <c r="E128" s="290"/>
      <c r="F128" s="617"/>
      <c r="G128" s="621">
        <v>2150</v>
      </c>
      <c r="H128" s="108"/>
      <c r="I128" s="616"/>
      <c r="J128" s="290"/>
      <c r="K128" s="290"/>
      <c r="L128" s="617"/>
      <c r="M128" s="621">
        <v>2150</v>
      </c>
      <c r="N128" s="35"/>
      <c r="O128" s="35"/>
      <c r="P128" s="35"/>
    </row>
    <row r="129" spans="1:16" ht="19.5" customHeight="1" x14ac:dyDescent="0.35">
      <c r="A129" s="503" t="s">
        <v>102</v>
      </c>
      <c r="B129" s="268"/>
      <c r="C129" s="618"/>
      <c r="D129" s="619"/>
      <c r="E129" s="619"/>
      <c r="F129" s="620"/>
      <c r="G129" s="622">
        <v>850</v>
      </c>
      <c r="H129" s="108"/>
      <c r="I129" s="618"/>
      <c r="J129" s="619"/>
      <c r="K129" s="619"/>
      <c r="L129" s="620"/>
      <c r="M129" s="622">
        <v>850</v>
      </c>
      <c r="N129" s="35"/>
      <c r="O129" s="35"/>
      <c r="P129" s="35"/>
    </row>
    <row r="130" spans="1:16" ht="16.399999999999999" customHeight="1" x14ac:dyDescent="0.35">
      <c r="A130" s="14"/>
      <c r="B130" s="14"/>
      <c r="C130" s="14"/>
      <c r="D130" s="14"/>
      <c r="E130" s="52"/>
      <c r="F130" s="14"/>
      <c r="G130" s="14"/>
      <c r="H130" s="14"/>
      <c r="I130" s="14"/>
      <c r="J130" s="203"/>
      <c r="K130" s="203"/>
      <c r="L130" s="17"/>
      <c r="M130" s="14"/>
      <c r="N130" s="14"/>
      <c r="O130" s="14"/>
      <c r="P130" s="14"/>
    </row>
    <row r="131" spans="1:16" ht="23.25" customHeight="1" x14ac:dyDescent="0.5">
      <c r="A131" s="498" t="s">
        <v>117</v>
      </c>
      <c r="B131" s="487"/>
      <c r="C131" s="557"/>
      <c r="D131" s="558"/>
      <c r="E131" s="558"/>
      <c r="F131" s="562"/>
      <c r="G131" s="562"/>
      <c r="H131" s="487"/>
      <c r="I131" s="557"/>
      <c r="J131" s="558"/>
      <c r="K131" s="558"/>
      <c r="L131" s="562"/>
      <c r="M131" s="562"/>
      <c r="N131" s="652" t="s">
        <v>123</v>
      </c>
      <c r="O131" s="14"/>
      <c r="P131" s="14"/>
    </row>
    <row r="132" spans="1:16" ht="19.5" customHeight="1" x14ac:dyDescent="0.45">
      <c r="A132" s="654" t="s">
        <v>75</v>
      </c>
      <c r="B132" s="487"/>
      <c r="C132" s="548"/>
      <c r="D132" s="487"/>
      <c r="E132" s="487"/>
      <c r="F132" s="653"/>
      <c r="G132" s="653"/>
      <c r="H132" s="487"/>
      <c r="I132" s="548"/>
      <c r="J132" s="487"/>
      <c r="K132" s="487"/>
      <c r="L132" s="653"/>
      <c r="M132" s="653"/>
      <c r="N132" s="652"/>
      <c r="O132" s="14"/>
      <c r="P132" s="14"/>
    </row>
    <row r="133" spans="1:16" ht="19.5" customHeight="1" x14ac:dyDescent="0.35">
      <c r="A133" s="502" t="s">
        <v>47</v>
      </c>
      <c r="B133" s="268"/>
      <c r="C133" s="626">
        <v>0.23599999999999999</v>
      </c>
      <c r="D133" s="480">
        <v>0.22900000000000001</v>
      </c>
      <c r="E133" s="480">
        <v>0.22600000000000001</v>
      </c>
      <c r="F133" s="627">
        <v>0.20399999999999999</v>
      </c>
      <c r="G133" s="627">
        <v>0.223</v>
      </c>
      <c r="H133" s="470"/>
      <c r="I133" s="626">
        <v>0.20100000000000001</v>
      </c>
      <c r="J133" s="480">
        <v>0.19400000000000001</v>
      </c>
      <c r="K133" s="480">
        <v>0.2</v>
      </c>
      <c r="L133" s="627">
        <v>0.2</v>
      </c>
      <c r="M133" s="627">
        <v>0.223</v>
      </c>
      <c r="N133" s="35"/>
      <c r="O133" s="35"/>
      <c r="P133" s="35"/>
    </row>
    <row r="134" spans="1:16" ht="19.5" customHeight="1" x14ac:dyDescent="0.35">
      <c r="A134" s="500" t="s">
        <v>48</v>
      </c>
      <c r="B134" s="268"/>
      <c r="C134" s="628">
        <v>0.33300000000000002</v>
      </c>
      <c r="D134" s="481">
        <v>0.32200000000000001</v>
      </c>
      <c r="E134" s="481">
        <v>0.31900000000000001</v>
      </c>
      <c r="F134" s="629">
        <v>0.29799999999999999</v>
      </c>
      <c r="G134" s="629">
        <v>0.316</v>
      </c>
      <c r="H134" s="470"/>
      <c r="I134" s="628">
        <v>0.29599999999999999</v>
      </c>
      <c r="J134" s="481">
        <v>0.28599999999999998</v>
      </c>
      <c r="K134" s="481">
        <v>0.28999999999999998</v>
      </c>
      <c r="L134" s="629">
        <v>0.28999999999999998</v>
      </c>
      <c r="M134" s="629">
        <v>0.316</v>
      </c>
      <c r="N134" s="35"/>
      <c r="O134" s="35"/>
      <c r="P134" s="35"/>
    </row>
    <row r="135" spans="1:16" ht="19.5" customHeight="1" x14ac:dyDescent="0.35">
      <c r="A135" s="502" t="s">
        <v>49</v>
      </c>
      <c r="B135" s="268"/>
      <c r="C135" s="626">
        <v>0.44400000000000001</v>
      </c>
      <c r="D135" s="480">
        <v>0.434</v>
      </c>
      <c r="E135" s="480">
        <v>0.437</v>
      </c>
      <c r="F135" s="627">
        <v>0.42099999999999999</v>
      </c>
      <c r="G135" s="627">
        <v>0.42499999999999999</v>
      </c>
      <c r="H135" s="482"/>
      <c r="I135" s="626">
        <v>0.41699999999999998</v>
      </c>
      <c r="J135" s="480">
        <v>0.40300000000000002</v>
      </c>
      <c r="K135" s="480">
        <v>0.40799999999999997</v>
      </c>
      <c r="L135" s="627">
        <v>0.40799999999999997</v>
      </c>
      <c r="M135" s="627">
        <v>0.42499999999999999</v>
      </c>
      <c r="N135" s="35"/>
      <c r="O135" s="35"/>
      <c r="P135" s="35"/>
    </row>
    <row r="136" spans="1:16" ht="19.5" customHeight="1" x14ac:dyDescent="0.35">
      <c r="A136" s="503" t="s">
        <v>50</v>
      </c>
      <c r="B136" s="268"/>
      <c r="C136" s="649">
        <v>0.55600000000000005</v>
      </c>
      <c r="D136" s="650">
        <v>0.56599999999999995</v>
      </c>
      <c r="E136" s="650">
        <v>0.56299999999999994</v>
      </c>
      <c r="F136" s="651">
        <v>0.57899999999999996</v>
      </c>
      <c r="G136" s="651">
        <v>0.57499999999999996</v>
      </c>
      <c r="H136" s="482"/>
      <c r="I136" s="649">
        <v>0.58299999999999996</v>
      </c>
      <c r="J136" s="650">
        <v>0.59699999999999998</v>
      </c>
      <c r="K136" s="650">
        <v>0.59199999999999997</v>
      </c>
      <c r="L136" s="651">
        <v>0.59199999999999997</v>
      </c>
      <c r="M136" s="651">
        <v>0.57499999999999996</v>
      </c>
      <c r="N136" s="42"/>
      <c r="O136" s="42"/>
      <c r="P136" s="42"/>
    </row>
    <row r="137" spans="1:16" ht="19.5" customHeight="1" x14ac:dyDescent="0.35">
      <c r="A137" s="499" t="s">
        <v>104</v>
      </c>
      <c r="B137" s="624"/>
      <c r="C137" s="630"/>
      <c r="D137" s="624"/>
      <c r="E137" s="624"/>
      <c r="F137" s="637"/>
      <c r="G137" s="593"/>
      <c r="H137" s="624"/>
      <c r="I137" s="630"/>
      <c r="J137" s="624"/>
      <c r="K137" s="624"/>
      <c r="L137" s="637"/>
      <c r="M137" s="593"/>
    </row>
    <row r="138" spans="1:16" ht="19.5" customHeight="1" x14ac:dyDescent="0.35">
      <c r="A138" s="502" t="s">
        <v>105</v>
      </c>
      <c r="C138" s="631"/>
      <c r="D138" s="274"/>
      <c r="E138" s="274"/>
      <c r="F138" s="633"/>
      <c r="G138" s="632"/>
      <c r="I138" s="631"/>
      <c r="J138" s="274"/>
      <c r="K138" s="274"/>
      <c r="L138" s="633"/>
      <c r="M138" s="632"/>
    </row>
    <row r="139" spans="1:16" ht="19.5" customHeight="1" x14ac:dyDescent="0.35">
      <c r="A139" s="500" t="s">
        <v>106</v>
      </c>
      <c r="C139" s="631"/>
      <c r="D139" s="274"/>
      <c r="E139" s="274"/>
      <c r="F139" s="633"/>
      <c r="G139" s="633"/>
      <c r="I139" s="631"/>
      <c r="J139" s="274"/>
      <c r="K139" s="274"/>
      <c r="L139" s="633"/>
      <c r="M139" s="633"/>
    </row>
    <row r="140" spans="1:16" ht="19.5" customHeight="1" x14ac:dyDescent="0.35">
      <c r="A140" s="502" t="s">
        <v>107</v>
      </c>
      <c r="C140" s="631"/>
      <c r="D140" s="274"/>
      <c r="E140" s="274"/>
      <c r="F140" s="633"/>
      <c r="G140" s="632"/>
      <c r="I140" s="631"/>
      <c r="J140" s="274"/>
      <c r="K140" s="274"/>
      <c r="L140" s="633"/>
      <c r="M140" s="632"/>
    </row>
    <row r="141" spans="1:16" ht="19.5" customHeight="1" x14ac:dyDescent="0.35">
      <c r="A141" s="500" t="s">
        <v>108</v>
      </c>
      <c r="C141" s="631"/>
      <c r="D141" s="274"/>
      <c r="E141" s="274"/>
      <c r="F141" s="633"/>
      <c r="G141" s="633"/>
      <c r="I141" s="631"/>
      <c r="J141" s="274"/>
      <c r="K141" s="274"/>
      <c r="L141" s="633"/>
      <c r="M141" s="633"/>
    </row>
    <row r="142" spans="1:16" ht="19.5" customHeight="1" x14ac:dyDescent="0.35">
      <c r="A142" s="574" t="s">
        <v>109</v>
      </c>
      <c r="C142" s="634"/>
      <c r="D142" s="635"/>
      <c r="E142" s="635"/>
      <c r="F142" s="638"/>
      <c r="G142" s="636"/>
      <c r="I142" s="634"/>
      <c r="J142" s="635"/>
      <c r="K142" s="635"/>
      <c r="L142" s="638"/>
      <c r="M142" s="636"/>
    </row>
    <row r="143" spans="1:16" ht="19.5" customHeight="1" x14ac:dyDescent="0.35">
      <c r="A143" s="499" t="s">
        <v>121</v>
      </c>
      <c r="B143" s="489"/>
      <c r="C143" s="639"/>
      <c r="D143" s="640"/>
      <c r="E143" s="641"/>
      <c r="F143" s="642"/>
      <c r="G143" s="642"/>
      <c r="H143" s="489"/>
      <c r="I143" s="507"/>
      <c r="J143" s="625"/>
      <c r="K143" s="625"/>
      <c r="L143" s="648"/>
      <c r="M143" s="513"/>
      <c r="N143" s="12"/>
      <c r="O143" s="12"/>
      <c r="P143" s="12"/>
    </row>
    <row r="144" spans="1:16" ht="19.5" customHeight="1" x14ac:dyDescent="0.35">
      <c r="A144" s="500" t="s">
        <v>122</v>
      </c>
      <c r="B144" s="26"/>
      <c r="C144" s="508">
        <v>383.9</v>
      </c>
      <c r="D144" s="456">
        <v>400.1</v>
      </c>
      <c r="E144" s="456">
        <v>421.8</v>
      </c>
      <c r="F144" s="514">
        <v>447.1</v>
      </c>
      <c r="G144" s="514">
        <v>1652.9</v>
      </c>
      <c r="H144" s="131"/>
      <c r="I144" s="508">
        <v>464.2</v>
      </c>
      <c r="J144" s="456">
        <v>480</v>
      </c>
      <c r="K144" s="456">
        <v>507.7</v>
      </c>
      <c r="L144" s="514">
        <v>507.7</v>
      </c>
      <c r="M144" s="514">
        <v>1652.9</v>
      </c>
      <c r="N144" s="42"/>
      <c r="O144" s="42"/>
      <c r="P144" s="42"/>
    </row>
    <row r="145" spans="1:16" s="94" customFormat="1" ht="19.5" customHeight="1" x14ac:dyDescent="0.35">
      <c r="A145" s="501" t="s">
        <v>13</v>
      </c>
      <c r="B145" s="89"/>
      <c r="C145" s="509">
        <v>0.90500000000000003</v>
      </c>
      <c r="D145" s="459">
        <v>0.89800000000000002</v>
      </c>
      <c r="E145" s="459">
        <v>0.90100000000000002</v>
      </c>
      <c r="F145" s="518">
        <v>0.88500000000000001</v>
      </c>
      <c r="G145" s="515">
        <v>0.89700000000000002</v>
      </c>
      <c r="H145" s="460"/>
      <c r="I145" s="520">
        <v>0.89100000000000001</v>
      </c>
      <c r="J145" s="459">
        <v>0.86899999999999999</v>
      </c>
      <c r="K145" s="459">
        <v>0.86299999999999999</v>
      </c>
      <c r="L145" s="518">
        <v>0.86299999999999999</v>
      </c>
      <c r="M145" s="515">
        <v>0.89700000000000002</v>
      </c>
      <c r="N145" s="93"/>
      <c r="O145" s="93"/>
      <c r="P145" s="93"/>
    </row>
    <row r="146" spans="1:16" ht="19.5" customHeight="1" x14ac:dyDescent="0.35">
      <c r="A146" s="500" t="s">
        <v>65</v>
      </c>
      <c r="B146" s="26"/>
      <c r="C146" s="508">
        <v>38.6</v>
      </c>
      <c r="D146" s="456">
        <v>44.2</v>
      </c>
      <c r="E146" s="456">
        <v>45</v>
      </c>
      <c r="F146" s="514">
        <v>56.5</v>
      </c>
      <c r="G146" s="514">
        <v>184.3</v>
      </c>
      <c r="H146" s="131"/>
      <c r="I146" s="508">
        <v>55.3</v>
      </c>
      <c r="J146" s="456">
        <v>69.8</v>
      </c>
      <c r="K146" s="456">
        <v>78.7</v>
      </c>
      <c r="L146" s="514">
        <v>78.7</v>
      </c>
      <c r="M146" s="514">
        <v>184.3</v>
      </c>
      <c r="N146" s="42"/>
      <c r="O146" s="42"/>
      <c r="P146" s="42"/>
    </row>
    <row r="147" spans="1:16" s="94" customFormat="1" ht="19.5" customHeight="1" x14ac:dyDescent="0.35">
      <c r="A147" s="501" t="s">
        <v>13</v>
      </c>
      <c r="B147" s="89"/>
      <c r="C147" s="509">
        <v>9.0999999999999998E-2</v>
      </c>
      <c r="D147" s="459">
        <v>9.9000000000000005E-2</v>
      </c>
      <c r="E147" s="459">
        <v>9.6000000000000002E-2</v>
      </c>
      <c r="F147" s="518">
        <v>0.112</v>
      </c>
      <c r="G147" s="515">
        <v>0.1</v>
      </c>
      <c r="H147" s="460"/>
      <c r="I147" s="520">
        <v>0.106</v>
      </c>
      <c r="J147" s="459">
        <v>0.127</v>
      </c>
      <c r="K147" s="459">
        <v>0.13400000000000001</v>
      </c>
      <c r="L147" s="518">
        <v>0.13400000000000001</v>
      </c>
      <c r="M147" s="515">
        <v>0.1</v>
      </c>
      <c r="N147" s="93"/>
      <c r="O147" s="93"/>
      <c r="P147" s="93"/>
    </row>
    <row r="148" spans="1:16" ht="19.5" customHeight="1" x14ac:dyDescent="0.35">
      <c r="A148" s="500" t="s">
        <v>23</v>
      </c>
      <c r="B148" s="26"/>
      <c r="C148" s="508">
        <v>1.3</v>
      </c>
      <c r="D148" s="456">
        <v>1</v>
      </c>
      <c r="E148" s="456">
        <v>1</v>
      </c>
      <c r="F148" s="514">
        <v>0.9</v>
      </c>
      <c r="G148" s="514">
        <v>4.0999999999999996</v>
      </c>
      <c r="H148" s="131"/>
      <c r="I148" s="508">
        <v>1.2</v>
      </c>
      <c r="J148" s="456">
        <v>1</v>
      </c>
      <c r="K148" s="456">
        <v>1</v>
      </c>
      <c r="L148" s="514">
        <v>1</v>
      </c>
      <c r="M148" s="514">
        <v>4.0999999999999996</v>
      </c>
      <c r="N148" s="42"/>
      <c r="O148" s="42"/>
      <c r="P148" s="42"/>
    </row>
    <row r="149" spans="1:16" s="94" customFormat="1" ht="19.5" customHeight="1" x14ac:dyDescent="0.35">
      <c r="A149" s="501" t="s">
        <v>13</v>
      </c>
      <c r="B149" s="89"/>
      <c r="C149" s="509">
        <v>3.0000000000000001E-3</v>
      </c>
      <c r="D149" s="459">
        <v>2E-3</v>
      </c>
      <c r="E149" s="459">
        <v>2E-3</v>
      </c>
      <c r="F149" s="518">
        <v>2E-3</v>
      </c>
      <c r="G149" s="515">
        <v>2E-3</v>
      </c>
      <c r="H149" s="460"/>
      <c r="I149" s="520">
        <v>2E-3</v>
      </c>
      <c r="J149" s="459">
        <v>2E-3</v>
      </c>
      <c r="K149" s="459">
        <v>2E-3</v>
      </c>
      <c r="L149" s="518">
        <v>2E-3</v>
      </c>
      <c r="M149" s="515">
        <v>2E-3</v>
      </c>
      <c r="N149" s="93"/>
      <c r="O149" s="93"/>
      <c r="P149" s="93"/>
    </row>
    <row r="150" spans="1:16" ht="19.5" customHeight="1" x14ac:dyDescent="0.35">
      <c r="A150" s="500" t="s">
        <v>24</v>
      </c>
      <c r="B150" s="26"/>
      <c r="C150" s="508">
        <v>0.3</v>
      </c>
      <c r="D150" s="456">
        <v>0.3</v>
      </c>
      <c r="E150" s="456">
        <v>0.4</v>
      </c>
      <c r="F150" s="514">
        <v>0.4</v>
      </c>
      <c r="G150" s="514">
        <v>1.6</v>
      </c>
      <c r="H150" s="131"/>
      <c r="I150" s="508">
        <v>0.6</v>
      </c>
      <c r="J150" s="456">
        <v>0.8</v>
      </c>
      <c r="K150" s="456">
        <v>0.7</v>
      </c>
      <c r="L150" s="514">
        <v>0.7</v>
      </c>
      <c r="M150" s="514">
        <v>1.6</v>
      </c>
      <c r="N150" s="42"/>
      <c r="O150" s="42"/>
      <c r="P150" s="42"/>
    </row>
    <row r="151" spans="1:16" s="94" customFormat="1" ht="19.5" customHeight="1" x14ac:dyDescent="0.35">
      <c r="A151" s="527" t="s">
        <v>13</v>
      </c>
      <c r="B151" s="89"/>
      <c r="C151" s="643">
        <v>1E-3</v>
      </c>
      <c r="D151" s="644">
        <v>1E-3</v>
      </c>
      <c r="E151" s="644">
        <v>1E-3</v>
      </c>
      <c r="F151" s="645">
        <v>1E-3</v>
      </c>
      <c r="G151" s="646">
        <v>1E-3</v>
      </c>
      <c r="H151" s="460"/>
      <c r="I151" s="647">
        <v>1E-3</v>
      </c>
      <c r="J151" s="644">
        <v>2E-3</v>
      </c>
      <c r="K151" s="644">
        <v>1E-3</v>
      </c>
      <c r="L151" s="645">
        <v>1E-3</v>
      </c>
      <c r="M151" s="646">
        <v>1E-3</v>
      </c>
      <c r="N151" s="93"/>
      <c r="O151" s="93"/>
      <c r="P151" s="93"/>
    </row>
    <row r="152" spans="1:16" x14ac:dyDescent="0.3">
      <c r="G152" s="14"/>
      <c r="M152" s="14"/>
    </row>
    <row r="153" spans="1:16" ht="16.399999999999999" customHeight="1" x14ac:dyDescent="0.35">
      <c r="A153" s="14"/>
      <c r="B153" s="14"/>
      <c r="C153" s="14"/>
      <c r="D153" s="14"/>
      <c r="E153" s="52"/>
      <c r="F153" s="14"/>
      <c r="G153" s="67"/>
      <c r="H153" s="14"/>
      <c r="I153" s="14"/>
      <c r="J153" s="203"/>
      <c r="K153" s="203"/>
      <c r="L153" s="14"/>
      <c r="M153" s="67"/>
      <c r="N153" s="14"/>
      <c r="O153" s="14"/>
      <c r="P153" s="14"/>
    </row>
    <row r="154" spans="1:16" ht="16.399999999999999" customHeight="1" x14ac:dyDescent="0.35">
      <c r="A154" s="64"/>
      <c r="B154" s="64"/>
      <c r="C154" s="64"/>
      <c r="D154" s="64"/>
      <c r="E154" s="65"/>
      <c r="F154" s="64"/>
      <c r="H154" s="64"/>
      <c r="I154" s="64"/>
      <c r="J154" s="66"/>
      <c r="K154" s="66"/>
      <c r="L154" s="64"/>
      <c r="N154" s="64"/>
      <c r="O154" s="64"/>
      <c r="P154" s="64"/>
    </row>
  </sheetData>
  <mergeCells count="2">
    <mergeCell ref="C7:F7"/>
    <mergeCell ref="I7:L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83"/>
  <sheetViews>
    <sheetView topLeftCell="A10" zoomScale="55" zoomScaleNormal="55" workbookViewId="0">
      <selection activeCell="F10" sqref="F10"/>
    </sheetView>
  </sheetViews>
  <sheetFormatPr defaultColWidth="21.296875" defaultRowHeight="13" x14ac:dyDescent="0.3"/>
  <cols>
    <col min="1" max="1" width="6.796875" customWidth="1"/>
    <col min="2" max="2" width="59.69921875" customWidth="1"/>
    <col min="3" max="3" width="19.19921875" customWidth="1"/>
    <col min="4" max="4" width="1.796875" customWidth="1"/>
    <col min="5" max="5" width="15.19921875" bestFit="1" customWidth="1"/>
    <col min="6" max="6" width="13.796875" bestFit="1" customWidth="1"/>
  </cols>
  <sheetData>
    <row r="1" spans="1:10" ht="16.399999999999999" customHeight="1" x14ac:dyDescent="0.35">
      <c r="A1" s="93"/>
      <c r="B1" s="1"/>
      <c r="C1" s="1"/>
      <c r="D1" s="2"/>
      <c r="E1" s="2"/>
      <c r="F1" s="2"/>
      <c r="G1" s="2"/>
      <c r="H1" s="2"/>
      <c r="I1" s="2"/>
      <c r="J1" s="2"/>
    </row>
    <row r="2" spans="1:10" ht="16.399999999999999" customHeight="1" x14ac:dyDescent="0.3">
      <c r="A2" s="1010"/>
      <c r="B2" s="1010"/>
      <c r="C2" s="1010"/>
      <c r="D2" s="2"/>
      <c r="E2" s="2"/>
      <c r="F2" s="2"/>
      <c r="G2" s="2"/>
      <c r="H2" s="2"/>
      <c r="I2" s="2"/>
      <c r="J2" s="2"/>
    </row>
    <row r="3" spans="1:10" ht="16.399999999999999" customHeight="1" x14ac:dyDescent="0.3">
      <c r="A3" s="1010"/>
      <c r="B3" s="1010"/>
      <c r="C3" s="1010"/>
      <c r="D3" s="2"/>
      <c r="E3" s="2"/>
      <c r="F3" s="2"/>
      <c r="G3" s="2"/>
      <c r="H3" s="2"/>
      <c r="I3" s="2"/>
      <c r="J3" s="2"/>
    </row>
    <row r="4" spans="1:10" ht="16.399999999999999" customHeight="1" x14ac:dyDescent="0.3">
      <c r="A4" s="1010"/>
      <c r="B4" s="1010"/>
      <c r="C4" s="1010"/>
      <c r="D4" s="2"/>
      <c r="E4" s="2"/>
      <c r="F4" s="2"/>
      <c r="G4" s="2"/>
      <c r="H4" s="2"/>
      <c r="I4" s="2"/>
      <c r="J4" s="2"/>
    </row>
    <row r="5" spans="1:10" ht="16.399999999999999" customHeight="1" x14ac:dyDescent="0.3">
      <c r="A5" s="1010"/>
      <c r="B5" s="1010"/>
      <c r="C5" s="1010"/>
      <c r="D5" s="2"/>
      <c r="E5" s="2"/>
      <c r="F5" s="2"/>
      <c r="G5" s="2"/>
      <c r="H5" s="2"/>
      <c r="I5" s="2"/>
      <c r="J5" s="2"/>
    </row>
    <row r="6" spans="1:10" ht="6" customHeight="1" x14ac:dyDescent="0.3">
      <c r="D6" s="2"/>
      <c r="E6" s="2"/>
      <c r="F6" s="2"/>
      <c r="G6" s="2"/>
      <c r="H6" s="2"/>
      <c r="I6" s="2"/>
      <c r="J6" s="2"/>
    </row>
    <row r="7" spans="1:10" ht="21.75" customHeight="1" x14ac:dyDescent="0.4">
      <c r="A7" s="1011" t="s">
        <v>0</v>
      </c>
      <c r="B7" s="1011"/>
      <c r="C7" s="1011"/>
      <c r="F7" s="2"/>
      <c r="G7" s="2"/>
      <c r="H7" s="2"/>
      <c r="I7" s="2"/>
      <c r="J7" s="2"/>
    </row>
    <row r="8" spans="1:10" ht="16.399999999999999" customHeight="1" x14ac:dyDescent="0.3">
      <c r="A8" s="1012" t="s">
        <v>93</v>
      </c>
      <c r="B8" s="1012"/>
      <c r="C8" s="1012"/>
      <c r="D8" s="2"/>
      <c r="E8" s="81"/>
      <c r="F8" s="2"/>
      <c r="G8" s="2"/>
      <c r="H8" s="2"/>
      <c r="I8" s="2"/>
      <c r="J8" s="2"/>
    </row>
    <row r="9" spans="1:10" ht="18" customHeight="1" x14ac:dyDescent="0.3">
      <c r="A9" s="69" t="s">
        <v>61</v>
      </c>
      <c r="B9" s="70"/>
      <c r="C9" s="71"/>
      <c r="D9" s="2"/>
      <c r="E9" s="80"/>
      <c r="F9" s="2"/>
      <c r="G9" s="2"/>
      <c r="H9" s="2"/>
      <c r="I9" s="2"/>
      <c r="J9" s="2"/>
    </row>
    <row r="10" spans="1:10" ht="9" customHeight="1" thickBot="1" x14ac:dyDescent="0.35">
      <c r="A10" s="2"/>
      <c r="B10" s="2"/>
      <c r="C10" s="4"/>
      <c r="D10" s="2"/>
      <c r="E10" s="2"/>
      <c r="F10" s="2"/>
      <c r="G10" s="2"/>
      <c r="H10" s="2"/>
      <c r="I10" s="2"/>
      <c r="J10" s="2"/>
    </row>
    <row r="11" spans="1:10" ht="15.5" x14ac:dyDescent="0.35">
      <c r="A11" s="6" t="s">
        <v>1</v>
      </c>
      <c r="B11" s="7" t="s">
        <v>1</v>
      </c>
      <c r="C11" s="8" t="s">
        <v>1</v>
      </c>
      <c r="D11" s="278" t="s">
        <v>1</v>
      </c>
      <c r="E11" s="263" t="s">
        <v>2</v>
      </c>
      <c r="F11" s="263" t="s">
        <v>2</v>
      </c>
      <c r="G11" s="12" t="s">
        <v>1</v>
      </c>
      <c r="H11" s="10" t="s">
        <v>1</v>
      </c>
      <c r="I11" s="10" t="s">
        <v>1</v>
      </c>
      <c r="J11" s="10" t="s">
        <v>1</v>
      </c>
    </row>
    <row r="12" spans="1:10" ht="16.399999999999999" customHeight="1" x14ac:dyDescent="0.5">
      <c r="A12" s="1007"/>
      <c r="B12" s="1008"/>
      <c r="C12" s="1009"/>
      <c r="D12" s="279"/>
      <c r="E12" s="280" t="s">
        <v>8</v>
      </c>
      <c r="F12" s="280" t="s">
        <v>8</v>
      </c>
      <c r="G12" s="12"/>
      <c r="H12" s="12"/>
      <c r="I12" s="12"/>
      <c r="J12" s="12"/>
    </row>
    <row r="13" spans="1:10" ht="23.25" customHeight="1" x14ac:dyDescent="0.5">
      <c r="A13" s="1007" t="s">
        <v>62</v>
      </c>
      <c r="B13" s="1008"/>
      <c r="C13" s="1009"/>
      <c r="D13" s="14"/>
      <c r="E13" s="78"/>
      <c r="F13" s="78"/>
      <c r="G13" s="14"/>
      <c r="H13" s="14"/>
      <c r="I13" s="14"/>
      <c r="J13" s="14"/>
    </row>
    <row r="14" spans="1:10" ht="19.5" customHeight="1" x14ac:dyDescent="0.35">
      <c r="A14" s="968" t="s">
        <v>9</v>
      </c>
      <c r="B14" s="969"/>
      <c r="C14" s="970"/>
      <c r="D14" s="16"/>
      <c r="E14" s="281">
        <v>1842.9</v>
      </c>
      <c r="F14" s="281">
        <v>1842.9</v>
      </c>
      <c r="G14" s="17"/>
      <c r="H14" s="17"/>
      <c r="I14" s="17"/>
      <c r="J14" s="17"/>
    </row>
    <row r="15" spans="1:10" ht="19.5" customHeight="1" x14ac:dyDescent="0.35">
      <c r="A15" s="142"/>
      <c r="B15" s="118" t="s">
        <v>85</v>
      </c>
      <c r="C15" s="126"/>
      <c r="D15" s="117"/>
      <c r="E15" s="120">
        <v>0.27100000000000002</v>
      </c>
      <c r="F15" s="120">
        <v>0.27100000000000002</v>
      </c>
      <c r="G15" s="18"/>
      <c r="H15" s="18"/>
      <c r="I15" s="18"/>
      <c r="J15" s="18"/>
    </row>
    <row r="16" spans="1:10" ht="19.5" customHeight="1" x14ac:dyDescent="0.35">
      <c r="A16" s="127"/>
      <c r="B16" s="129" t="s">
        <v>78</v>
      </c>
      <c r="C16" s="125"/>
      <c r="D16" s="117"/>
      <c r="E16" s="282" t="s">
        <v>10</v>
      </c>
      <c r="F16" s="282" t="s">
        <v>10</v>
      </c>
      <c r="G16" s="18"/>
      <c r="H16" s="18"/>
      <c r="I16" s="18"/>
      <c r="J16" s="18"/>
    </row>
    <row r="17" spans="1:10" ht="19.5" customHeight="1" x14ac:dyDescent="0.35">
      <c r="A17" s="128"/>
      <c r="B17" s="130" t="s">
        <v>77</v>
      </c>
      <c r="C17" s="126"/>
      <c r="D17" s="117"/>
      <c r="E17" s="234">
        <v>0.26900000000000002</v>
      </c>
      <c r="F17" s="234">
        <v>0.26900000000000002</v>
      </c>
      <c r="G17" s="18"/>
      <c r="H17" s="18"/>
      <c r="I17" s="18"/>
      <c r="J17" s="18"/>
    </row>
    <row r="18" spans="1:10" ht="19.5" customHeight="1" x14ac:dyDescent="0.35">
      <c r="A18" s="127"/>
      <c r="B18" s="129" t="s">
        <v>79</v>
      </c>
      <c r="C18" s="125"/>
      <c r="D18" s="117"/>
      <c r="E18" s="282" t="s">
        <v>10</v>
      </c>
      <c r="F18" s="282" t="s">
        <v>10</v>
      </c>
      <c r="G18" s="18"/>
      <c r="H18" s="18"/>
      <c r="I18" s="18"/>
      <c r="J18" s="18"/>
    </row>
    <row r="19" spans="1:10" ht="19.5" customHeight="1" x14ac:dyDescent="0.35">
      <c r="A19" s="968" t="s">
        <v>11</v>
      </c>
      <c r="B19" s="969"/>
      <c r="C19" s="970"/>
      <c r="D19" s="14"/>
      <c r="E19" s="79"/>
      <c r="F19" s="79"/>
      <c r="G19" s="21"/>
      <c r="H19" s="21"/>
      <c r="I19" s="21"/>
      <c r="J19" s="21"/>
    </row>
    <row r="20" spans="1:10" ht="19.5" customHeight="1" x14ac:dyDescent="0.35">
      <c r="A20" s="965" t="s">
        <v>12</v>
      </c>
      <c r="B20" s="966"/>
      <c r="C20" s="967"/>
      <c r="D20" s="26"/>
      <c r="E20" s="283">
        <v>1099.2</v>
      </c>
      <c r="F20" s="283">
        <v>1099.2</v>
      </c>
      <c r="G20" s="42"/>
      <c r="H20" s="42"/>
      <c r="I20" s="42"/>
      <c r="J20" s="42"/>
    </row>
    <row r="21" spans="1:10" s="94" customFormat="1" ht="19.5" customHeight="1" x14ac:dyDescent="0.35">
      <c r="A21" s="88"/>
      <c r="B21" s="256" t="s">
        <v>13</v>
      </c>
      <c r="C21" s="22"/>
      <c r="D21" s="89"/>
      <c r="E21" s="91">
        <v>0.59599999999999997</v>
      </c>
      <c r="F21" s="91">
        <v>0.59599999999999997</v>
      </c>
      <c r="G21" s="93"/>
      <c r="H21" s="93"/>
      <c r="I21" s="93"/>
      <c r="J21" s="93"/>
    </row>
    <row r="22" spans="1:10" s="94" customFormat="1" ht="19.5" customHeight="1" x14ac:dyDescent="0.35">
      <c r="A22" s="88"/>
      <c r="B22" s="118" t="s">
        <v>85</v>
      </c>
      <c r="C22" s="22"/>
      <c r="D22" s="89"/>
      <c r="E22" s="91">
        <v>0.307</v>
      </c>
      <c r="F22" s="91">
        <v>0.307</v>
      </c>
      <c r="G22" s="93"/>
      <c r="H22" s="93"/>
      <c r="I22" s="93"/>
      <c r="J22" s="93"/>
    </row>
    <row r="23" spans="1:10" ht="19.5" customHeight="1" x14ac:dyDescent="0.35">
      <c r="A23" s="965" t="s">
        <v>14</v>
      </c>
      <c r="B23" s="966"/>
      <c r="C23" s="967"/>
      <c r="D23" s="26"/>
      <c r="E23" s="284">
        <v>612.5</v>
      </c>
      <c r="F23" s="284">
        <v>612.5</v>
      </c>
      <c r="G23" s="42"/>
      <c r="H23" s="42"/>
      <c r="I23" s="42"/>
      <c r="J23" s="42"/>
    </row>
    <row r="24" spans="1:10" s="94" customFormat="1" ht="19.5" customHeight="1" x14ac:dyDescent="0.35">
      <c r="A24" s="88"/>
      <c r="B24" s="256" t="s">
        <v>13</v>
      </c>
      <c r="C24" s="22"/>
      <c r="D24" s="89"/>
      <c r="E24" s="91">
        <v>0.33200000000000002</v>
      </c>
      <c r="F24" s="91">
        <v>0.33200000000000002</v>
      </c>
      <c r="G24" s="93"/>
      <c r="H24" s="93"/>
      <c r="I24" s="93"/>
      <c r="J24" s="93"/>
    </row>
    <row r="25" spans="1:10" s="94" customFormat="1" ht="19.5" customHeight="1" x14ac:dyDescent="0.35">
      <c r="A25" s="88"/>
      <c r="B25" s="118" t="s">
        <v>85</v>
      </c>
      <c r="C25" s="22"/>
      <c r="D25" s="89"/>
      <c r="E25" s="91">
        <v>0.19800000000000001</v>
      </c>
      <c r="F25" s="91">
        <v>0.19800000000000001</v>
      </c>
      <c r="G25" s="93"/>
      <c r="H25" s="93"/>
      <c r="I25" s="93"/>
      <c r="J25" s="93"/>
    </row>
    <row r="26" spans="1:10" ht="19.5" customHeight="1" x14ac:dyDescent="0.35">
      <c r="A26" s="965" t="s">
        <v>15</v>
      </c>
      <c r="B26" s="966"/>
      <c r="C26" s="967"/>
      <c r="D26" s="26"/>
      <c r="E26" s="156">
        <v>81.7</v>
      </c>
      <c r="F26" s="156">
        <v>81.7</v>
      </c>
      <c r="G26" s="42"/>
      <c r="H26" s="42"/>
      <c r="I26" s="42"/>
      <c r="J26" s="42"/>
    </row>
    <row r="27" spans="1:10" s="94" customFormat="1" ht="19.5" customHeight="1" x14ac:dyDescent="0.35">
      <c r="A27" s="88"/>
      <c r="B27" s="256" t="s">
        <v>13</v>
      </c>
      <c r="C27" s="22"/>
      <c r="D27" s="89"/>
      <c r="E27" s="91">
        <v>4.3999999999999997E-2</v>
      </c>
      <c r="F27" s="91">
        <v>4.3999999999999997E-2</v>
      </c>
      <c r="G27" s="93"/>
      <c r="H27" s="93"/>
      <c r="I27" s="93"/>
      <c r="J27" s="93"/>
    </row>
    <row r="28" spans="1:10" s="94" customFormat="1" ht="19.5" customHeight="1" x14ac:dyDescent="0.35">
      <c r="A28" s="88"/>
      <c r="B28" s="118" t="s">
        <v>85</v>
      </c>
      <c r="C28" s="22"/>
      <c r="D28" s="89"/>
      <c r="E28" s="91">
        <v>0.19500000000000001</v>
      </c>
      <c r="F28" s="91">
        <v>0.19500000000000001</v>
      </c>
      <c r="G28" s="93"/>
      <c r="H28" s="93"/>
      <c r="I28" s="93"/>
      <c r="J28" s="93"/>
    </row>
    <row r="29" spans="1:10" ht="19.5" customHeight="1" x14ac:dyDescent="0.35">
      <c r="A29" s="965" t="s">
        <v>16</v>
      </c>
      <c r="B29" s="966"/>
      <c r="C29" s="967"/>
      <c r="D29" s="26"/>
      <c r="E29" s="156">
        <v>49.5</v>
      </c>
      <c r="F29" s="156">
        <v>49.5</v>
      </c>
      <c r="G29" s="42"/>
      <c r="H29" s="42"/>
      <c r="I29" s="42"/>
      <c r="J29" s="42"/>
    </row>
    <row r="30" spans="1:10" s="94" customFormat="1" ht="19.5" customHeight="1" x14ac:dyDescent="0.35">
      <c r="A30" s="88"/>
      <c r="B30" s="256" t="s">
        <v>13</v>
      </c>
      <c r="C30" s="22"/>
      <c r="D30" s="89"/>
      <c r="E30" s="91">
        <v>2.8000000000000001E-2</v>
      </c>
      <c r="F30" s="91">
        <v>2.8000000000000001E-2</v>
      </c>
      <c r="G30" s="93"/>
      <c r="H30" s="93"/>
      <c r="I30" s="93"/>
      <c r="J30" s="93"/>
    </row>
    <row r="31" spans="1:10" s="94" customFormat="1" ht="19.5" customHeight="1" x14ac:dyDescent="0.35">
      <c r="A31" s="88"/>
      <c r="B31" s="118" t="s">
        <v>85</v>
      </c>
      <c r="C31" s="22"/>
      <c r="D31" s="89"/>
      <c r="E31" s="91">
        <v>0.65</v>
      </c>
      <c r="F31" s="91">
        <v>0.65</v>
      </c>
      <c r="G31" s="93"/>
      <c r="H31" s="93"/>
      <c r="I31" s="93"/>
      <c r="J31" s="93"/>
    </row>
    <row r="32" spans="1:10" ht="19.5" customHeight="1" x14ac:dyDescent="0.35">
      <c r="A32" s="968" t="s">
        <v>69</v>
      </c>
      <c r="B32" s="969"/>
      <c r="C32" s="970"/>
      <c r="D32" s="12"/>
      <c r="E32" s="72"/>
      <c r="F32" s="72"/>
      <c r="G32" s="12"/>
      <c r="H32" s="12"/>
      <c r="I32" s="12"/>
      <c r="J32" s="12"/>
    </row>
    <row r="33" spans="1:10" ht="19.5" customHeight="1" x14ac:dyDescent="0.35">
      <c r="A33" s="965" t="s">
        <v>17</v>
      </c>
      <c r="B33" s="966"/>
      <c r="C33" s="967"/>
      <c r="D33" s="26"/>
      <c r="E33" s="284">
        <v>424</v>
      </c>
      <c r="F33" s="284">
        <v>424</v>
      </c>
      <c r="G33" s="42"/>
      <c r="H33" s="42"/>
      <c r="I33" s="42"/>
      <c r="J33" s="42"/>
    </row>
    <row r="34" spans="1:10" s="94" customFormat="1" ht="19.5" customHeight="1" x14ac:dyDescent="0.35">
      <c r="A34" s="88"/>
      <c r="B34" s="256" t="s">
        <v>13</v>
      </c>
      <c r="C34" s="22"/>
      <c r="D34" s="89"/>
      <c r="E34" s="91">
        <v>0.23</v>
      </c>
      <c r="F34" s="91">
        <v>0.23</v>
      </c>
      <c r="G34" s="95"/>
      <c r="H34" s="95"/>
      <c r="I34" s="95"/>
      <c r="J34" s="95"/>
    </row>
    <row r="35" spans="1:10" s="94" customFormat="1" ht="19.5" customHeight="1" x14ac:dyDescent="0.35">
      <c r="A35" s="88"/>
      <c r="B35" s="118" t="s">
        <v>85</v>
      </c>
      <c r="C35" s="22"/>
      <c r="D35" s="89"/>
      <c r="E35" s="91">
        <v>0.251</v>
      </c>
      <c r="F35" s="91">
        <v>0.251</v>
      </c>
      <c r="G35" s="95"/>
      <c r="H35" s="95"/>
      <c r="I35" s="95"/>
      <c r="J35" s="95"/>
    </row>
    <row r="36" spans="1:10" ht="19.5" customHeight="1" x14ac:dyDescent="0.35">
      <c r="A36" s="965" t="s">
        <v>18</v>
      </c>
      <c r="B36" s="966"/>
      <c r="C36" s="967"/>
      <c r="D36" s="26"/>
      <c r="E36" s="284">
        <v>393.6</v>
      </c>
      <c r="F36" s="284">
        <v>393.6</v>
      </c>
      <c r="G36" s="42"/>
      <c r="H36" s="42"/>
      <c r="I36" s="42"/>
      <c r="J36" s="42"/>
    </row>
    <row r="37" spans="1:10" s="94" customFormat="1" ht="19.5" customHeight="1" x14ac:dyDescent="0.35">
      <c r="A37" s="88"/>
      <c r="B37" s="256" t="s">
        <v>13</v>
      </c>
      <c r="C37" s="22"/>
      <c r="D37" s="89"/>
      <c r="E37" s="91">
        <v>0.214</v>
      </c>
      <c r="F37" s="91">
        <v>0.214</v>
      </c>
      <c r="G37" s="93"/>
      <c r="H37" s="93"/>
      <c r="I37" s="93"/>
      <c r="J37" s="93"/>
    </row>
    <row r="38" spans="1:10" s="94" customFormat="1" ht="19.5" customHeight="1" x14ac:dyDescent="0.35">
      <c r="A38" s="88"/>
      <c r="B38" s="118" t="s">
        <v>85</v>
      </c>
      <c r="C38" s="22"/>
      <c r="D38" s="89"/>
      <c r="E38" s="91">
        <v>0.24</v>
      </c>
      <c r="F38" s="91">
        <v>0.24</v>
      </c>
      <c r="G38" s="93"/>
      <c r="H38" s="93"/>
      <c r="I38" s="93"/>
      <c r="J38" s="93"/>
    </row>
    <row r="39" spans="1:10" ht="19.5" customHeight="1" x14ac:dyDescent="0.35">
      <c r="A39" s="965" t="s">
        <v>19</v>
      </c>
      <c r="B39" s="966"/>
      <c r="C39" s="967"/>
      <c r="D39" s="26"/>
      <c r="E39" s="284">
        <v>350.8</v>
      </c>
      <c r="F39" s="284">
        <v>350.8</v>
      </c>
      <c r="G39" s="42"/>
      <c r="H39" s="42"/>
      <c r="I39" s="42"/>
      <c r="J39" s="42"/>
    </row>
    <row r="40" spans="1:10" s="94" customFormat="1" ht="19.5" customHeight="1" x14ac:dyDescent="0.35">
      <c r="A40" s="88"/>
      <c r="B40" s="256" t="s">
        <v>13</v>
      </c>
      <c r="C40" s="22"/>
      <c r="D40" s="89"/>
      <c r="E40" s="91">
        <v>0.19</v>
      </c>
      <c r="F40" s="91">
        <v>0.19</v>
      </c>
      <c r="G40" s="93"/>
      <c r="H40" s="93"/>
      <c r="I40" s="93"/>
      <c r="J40" s="93"/>
    </row>
    <row r="41" spans="1:10" s="94" customFormat="1" ht="19.5" customHeight="1" x14ac:dyDescent="0.35">
      <c r="A41" s="88"/>
      <c r="B41" s="118" t="s">
        <v>85</v>
      </c>
      <c r="C41" s="22"/>
      <c r="D41" s="89"/>
      <c r="E41" s="91">
        <v>0.22</v>
      </c>
      <c r="F41" s="91">
        <v>0.22</v>
      </c>
      <c r="G41" s="93"/>
      <c r="H41" s="93"/>
      <c r="I41" s="93"/>
      <c r="J41" s="93"/>
    </row>
    <row r="42" spans="1:10" ht="19.5" customHeight="1" x14ac:dyDescent="0.35">
      <c r="A42" s="1001" t="s">
        <v>20</v>
      </c>
      <c r="B42" s="1002"/>
      <c r="C42" s="1003"/>
      <c r="D42" s="26"/>
      <c r="E42" s="284">
        <v>324</v>
      </c>
      <c r="F42" s="284">
        <v>324</v>
      </c>
      <c r="G42" s="42"/>
      <c r="H42" s="42"/>
      <c r="I42" s="42"/>
      <c r="J42" s="42"/>
    </row>
    <row r="43" spans="1:10" s="94" customFormat="1" ht="19.5" customHeight="1" x14ac:dyDescent="0.35">
      <c r="A43" s="88"/>
      <c r="B43" s="256" t="s">
        <v>13</v>
      </c>
      <c r="C43" s="22"/>
      <c r="D43" s="89"/>
      <c r="E43" s="91">
        <v>0.17599999999999999</v>
      </c>
      <c r="F43" s="91">
        <v>0.17599999999999999</v>
      </c>
      <c r="G43" s="93"/>
      <c r="H43" s="93"/>
      <c r="I43" s="93"/>
      <c r="J43" s="93"/>
    </row>
    <row r="44" spans="1:10" s="94" customFormat="1" ht="19.5" customHeight="1" x14ac:dyDescent="0.35">
      <c r="A44" s="88"/>
      <c r="B44" s="118" t="s">
        <v>85</v>
      </c>
      <c r="C44" s="22"/>
      <c r="D44" s="89"/>
      <c r="E44" s="91">
        <v>0.26400000000000001</v>
      </c>
      <c r="F44" s="91">
        <v>0.26400000000000001</v>
      </c>
      <c r="G44" s="93"/>
      <c r="H44" s="93"/>
      <c r="I44" s="93"/>
      <c r="J44" s="93"/>
    </row>
    <row r="45" spans="1:10" ht="19.5" customHeight="1" x14ac:dyDescent="0.35">
      <c r="A45" s="1001" t="s">
        <v>21</v>
      </c>
      <c r="B45" s="1002"/>
      <c r="C45" s="1003"/>
      <c r="D45" s="26"/>
      <c r="E45" s="284">
        <v>171.7</v>
      </c>
      <c r="F45" s="284">
        <v>171.7</v>
      </c>
      <c r="G45" s="42"/>
      <c r="H45" s="42"/>
      <c r="I45" s="42"/>
      <c r="J45" s="42"/>
    </row>
    <row r="46" spans="1:10" s="94" customFormat="1" ht="19.5" customHeight="1" x14ac:dyDescent="0.35">
      <c r="A46" s="88"/>
      <c r="B46" s="256" t="s">
        <v>13</v>
      </c>
      <c r="C46" s="22"/>
      <c r="D46" s="89"/>
      <c r="E46" s="91">
        <v>9.2999999999999999E-2</v>
      </c>
      <c r="F46" s="91">
        <v>9.2999999999999999E-2</v>
      </c>
      <c r="G46" s="93"/>
      <c r="H46" s="93"/>
      <c r="I46" s="93"/>
      <c r="J46" s="93"/>
    </row>
    <row r="47" spans="1:10" s="94" customFormat="1" ht="19.5" customHeight="1" x14ac:dyDescent="0.35">
      <c r="A47" s="88"/>
      <c r="B47" s="118" t="s">
        <v>85</v>
      </c>
      <c r="C47" s="22"/>
      <c r="D47" s="89"/>
      <c r="E47" s="91">
        <v>0.42399999999999999</v>
      </c>
      <c r="F47" s="91">
        <v>0.42399999999999999</v>
      </c>
      <c r="G47" s="93"/>
      <c r="H47" s="93"/>
      <c r="I47" s="93"/>
      <c r="J47" s="93"/>
    </row>
    <row r="48" spans="1:10" ht="19.5" customHeight="1" x14ac:dyDescent="0.35">
      <c r="A48" s="1001" t="s">
        <v>22</v>
      </c>
      <c r="B48" s="1002"/>
      <c r="C48" s="1003"/>
      <c r="D48" s="26"/>
      <c r="E48" s="284">
        <v>178.8</v>
      </c>
      <c r="F48" s="284">
        <v>178.8</v>
      </c>
      <c r="G48" s="42"/>
      <c r="H48" s="42"/>
      <c r="I48" s="42"/>
      <c r="J48" s="42"/>
    </row>
    <row r="49" spans="1:10" s="94" customFormat="1" ht="19.5" customHeight="1" x14ac:dyDescent="0.35">
      <c r="A49" s="88"/>
      <c r="B49" s="256" t="s">
        <v>13</v>
      </c>
      <c r="C49" s="22"/>
      <c r="D49" s="89"/>
      <c r="E49" s="91">
        <v>9.7000000000000003E-2</v>
      </c>
      <c r="F49" s="91">
        <v>9.7000000000000003E-2</v>
      </c>
      <c r="G49" s="93"/>
      <c r="H49" s="93"/>
      <c r="I49" s="93"/>
      <c r="J49" s="93"/>
    </row>
    <row r="50" spans="1:10" s="94" customFormat="1" ht="19.5" customHeight="1" x14ac:dyDescent="0.35">
      <c r="A50" s="96"/>
      <c r="B50" s="143" t="s">
        <v>85</v>
      </c>
      <c r="C50" s="85"/>
      <c r="D50" s="89"/>
      <c r="E50" s="91">
        <v>0.379</v>
      </c>
      <c r="F50" s="91">
        <v>0.379</v>
      </c>
      <c r="G50" s="93"/>
      <c r="H50" s="93"/>
      <c r="I50" s="93"/>
      <c r="J50" s="93"/>
    </row>
    <row r="51" spans="1:10" ht="19.5" customHeight="1" x14ac:dyDescent="0.35">
      <c r="A51" s="1004" t="s">
        <v>70</v>
      </c>
      <c r="B51" s="1005"/>
      <c r="C51" s="1006"/>
      <c r="D51" s="12"/>
      <c r="E51" s="72"/>
      <c r="F51" s="72"/>
      <c r="G51" s="12"/>
      <c r="H51" s="12"/>
      <c r="I51" s="12"/>
      <c r="J51" s="12"/>
    </row>
    <row r="52" spans="1:10" ht="19.5" customHeight="1" x14ac:dyDescent="0.35">
      <c r="A52" s="1001" t="s">
        <v>64</v>
      </c>
      <c r="B52" s="1002"/>
      <c r="C52" s="1003"/>
      <c r="D52" s="26"/>
      <c r="E52" s="283">
        <v>1652.9</v>
      </c>
      <c r="F52" s="283">
        <v>1652.9</v>
      </c>
      <c r="G52" s="42"/>
      <c r="H52" s="42"/>
      <c r="I52" s="42"/>
      <c r="J52" s="42"/>
    </row>
    <row r="53" spans="1:10" s="94" customFormat="1" ht="19.5" customHeight="1" x14ac:dyDescent="0.35">
      <c r="A53" s="88"/>
      <c r="B53" s="997" t="s">
        <v>13</v>
      </c>
      <c r="C53" s="998"/>
      <c r="D53" s="89"/>
      <c r="E53" s="91">
        <v>0.89700000000000002</v>
      </c>
      <c r="F53" s="91">
        <v>0.89700000000000002</v>
      </c>
      <c r="G53" s="93"/>
      <c r="H53" s="93"/>
      <c r="I53" s="93"/>
      <c r="J53" s="93"/>
    </row>
    <row r="54" spans="1:10" ht="19.5" customHeight="1" x14ac:dyDescent="0.35">
      <c r="A54" s="965" t="s">
        <v>65</v>
      </c>
      <c r="B54" s="966"/>
      <c r="C54" s="967"/>
      <c r="D54" s="26"/>
      <c r="E54" s="285">
        <v>184.3</v>
      </c>
      <c r="F54" s="285">
        <v>184.3</v>
      </c>
      <c r="G54" s="42"/>
      <c r="H54" s="42"/>
      <c r="I54" s="42"/>
      <c r="J54" s="42"/>
    </row>
    <row r="55" spans="1:10" s="94" customFormat="1" ht="19.5" customHeight="1" x14ac:dyDescent="0.35">
      <c r="A55" s="88"/>
      <c r="B55" s="997" t="s">
        <v>13</v>
      </c>
      <c r="C55" s="998"/>
      <c r="D55" s="89"/>
      <c r="E55" s="91">
        <v>0.1</v>
      </c>
      <c r="F55" s="91">
        <v>0.1</v>
      </c>
      <c r="G55" s="93"/>
      <c r="H55" s="93"/>
      <c r="I55" s="93"/>
      <c r="J55" s="93"/>
    </row>
    <row r="56" spans="1:10" ht="19.5" customHeight="1" x14ac:dyDescent="0.35">
      <c r="A56" s="965" t="s">
        <v>23</v>
      </c>
      <c r="B56" s="966"/>
      <c r="C56" s="967"/>
      <c r="D56" s="26"/>
      <c r="E56" s="286">
        <v>4.0999999999999996</v>
      </c>
      <c r="F56" s="286">
        <v>4.0999999999999996</v>
      </c>
      <c r="G56" s="42"/>
      <c r="H56" s="42"/>
      <c r="I56" s="42"/>
      <c r="J56" s="42"/>
    </row>
    <row r="57" spans="1:10" s="94" customFormat="1" ht="19.5" customHeight="1" x14ac:dyDescent="0.35">
      <c r="A57" s="88"/>
      <c r="B57" s="997" t="s">
        <v>13</v>
      </c>
      <c r="C57" s="998"/>
      <c r="D57" s="89"/>
      <c r="E57" s="91">
        <v>2E-3</v>
      </c>
      <c r="F57" s="91">
        <v>2E-3</v>
      </c>
      <c r="G57" s="93"/>
      <c r="H57" s="93"/>
      <c r="I57" s="93"/>
      <c r="J57" s="93"/>
    </row>
    <row r="58" spans="1:10" ht="19.5" customHeight="1" x14ac:dyDescent="0.35">
      <c r="A58" s="965" t="s">
        <v>24</v>
      </c>
      <c r="B58" s="966"/>
      <c r="C58" s="967"/>
      <c r="D58" s="26"/>
      <c r="E58" s="286">
        <v>1.6</v>
      </c>
      <c r="F58" s="286">
        <v>1.6</v>
      </c>
      <c r="G58" s="42"/>
      <c r="H58" s="42"/>
      <c r="I58" s="42"/>
      <c r="J58" s="42"/>
    </row>
    <row r="59" spans="1:10" s="94" customFormat="1" ht="19.5" customHeight="1" thickBot="1" x14ac:dyDescent="0.4">
      <c r="A59" s="97"/>
      <c r="B59" s="999" t="s">
        <v>13</v>
      </c>
      <c r="C59" s="1000"/>
      <c r="D59" s="89"/>
      <c r="E59" s="91">
        <v>1E-3</v>
      </c>
      <c r="F59" s="91">
        <v>1E-3</v>
      </c>
      <c r="G59" s="93"/>
      <c r="H59" s="93"/>
      <c r="I59" s="93"/>
      <c r="J59" s="93"/>
    </row>
    <row r="60" spans="1:10" ht="16.399999999999999" customHeight="1" thickBot="1" x14ac:dyDescent="0.55000000000000004">
      <c r="A60" s="25"/>
      <c r="B60" s="25"/>
      <c r="C60" s="265"/>
      <c r="D60" s="14"/>
      <c r="E60" s="27"/>
      <c r="F60" s="17"/>
      <c r="G60" s="14"/>
      <c r="H60" s="14"/>
      <c r="I60" s="14"/>
      <c r="J60" s="14"/>
    </row>
    <row r="61" spans="1:10" ht="23.25" customHeight="1" x14ac:dyDescent="0.5">
      <c r="A61" s="977" t="s">
        <v>38</v>
      </c>
      <c r="B61" s="978"/>
      <c r="C61" s="979"/>
      <c r="D61" s="56"/>
      <c r="E61" s="78"/>
      <c r="F61" s="78"/>
      <c r="G61" s="14"/>
      <c r="H61" s="14"/>
      <c r="I61" s="14"/>
      <c r="J61" s="14"/>
    </row>
    <row r="62" spans="1:10" ht="19.5" customHeight="1" x14ac:dyDescent="0.35">
      <c r="A62" s="968" t="s">
        <v>39</v>
      </c>
      <c r="B62" s="969"/>
      <c r="C62" s="970"/>
      <c r="D62" s="45"/>
      <c r="E62" s="72"/>
      <c r="F62" s="72"/>
      <c r="G62" s="12"/>
      <c r="H62" s="12"/>
      <c r="I62" s="12"/>
      <c r="J62" s="12"/>
    </row>
    <row r="63" spans="1:10" ht="19.5" customHeight="1" x14ac:dyDescent="0.35">
      <c r="A63" s="965" t="s">
        <v>40</v>
      </c>
      <c r="B63" s="966"/>
      <c r="C63" s="967"/>
      <c r="D63" s="46"/>
      <c r="E63" s="146">
        <v>656</v>
      </c>
      <c r="F63" s="146">
        <v>656</v>
      </c>
      <c r="G63" s="42"/>
      <c r="H63" s="42"/>
      <c r="I63" s="42"/>
      <c r="J63" s="42"/>
    </row>
    <row r="64" spans="1:10" s="94" customFormat="1" ht="19.5" customHeight="1" x14ac:dyDescent="0.35">
      <c r="A64" s="101"/>
      <c r="B64" s="256" t="s">
        <v>13</v>
      </c>
      <c r="C64" s="102"/>
      <c r="D64" s="103"/>
      <c r="E64" s="287">
        <v>0.35599999999999998</v>
      </c>
      <c r="F64" s="287">
        <v>0.35599999999999998</v>
      </c>
      <c r="G64" s="108"/>
      <c r="H64" s="108"/>
      <c r="I64" s="108"/>
      <c r="J64" s="108"/>
    </row>
    <row r="65" spans="1:10" ht="19.5" customHeight="1" x14ac:dyDescent="0.35">
      <c r="A65" s="965" t="s">
        <v>41</v>
      </c>
      <c r="B65" s="966"/>
      <c r="C65" s="967"/>
      <c r="D65" s="46"/>
      <c r="E65" s="146">
        <v>373.6</v>
      </c>
      <c r="F65" s="146">
        <v>373.6</v>
      </c>
      <c r="G65" s="42"/>
      <c r="H65" s="42"/>
      <c r="I65" s="42"/>
      <c r="J65" s="42"/>
    </row>
    <row r="66" spans="1:10" s="94" customFormat="1" ht="19.5" customHeight="1" x14ac:dyDescent="0.35">
      <c r="A66" s="101"/>
      <c r="B66" s="256" t="s">
        <v>13</v>
      </c>
      <c r="C66" s="102"/>
      <c r="D66" s="109"/>
      <c r="E66" s="287">
        <v>0.20300000000000001</v>
      </c>
      <c r="F66" s="287">
        <v>0.20300000000000001</v>
      </c>
      <c r="G66" s="95"/>
      <c r="H66" s="95"/>
      <c r="I66" s="95"/>
      <c r="J66" s="95"/>
    </row>
    <row r="67" spans="1:10" ht="19.5" customHeight="1" x14ac:dyDescent="0.35">
      <c r="A67" s="965" t="s">
        <v>42</v>
      </c>
      <c r="B67" s="966"/>
      <c r="C67" s="967"/>
      <c r="D67" s="46"/>
      <c r="E67" s="146">
        <v>245.8</v>
      </c>
      <c r="F67" s="146">
        <v>245.8</v>
      </c>
      <c r="G67" s="42"/>
      <c r="H67" s="42"/>
      <c r="I67" s="42"/>
      <c r="J67" s="42"/>
    </row>
    <row r="68" spans="1:10" s="94" customFormat="1" ht="19.5" customHeight="1" x14ac:dyDescent="0.35">
      <c r="A68" s="111"/>
      <c r="B68" s="256" t="s">
        <v>13</v>
      </c>
      <c r="C68" s="231"/>
      <c r="D68" s="103"/>
      <c r="E68" s="287">
        <v>0.13300000000000001</v>
      </c>
      <c r="F68" s="287">
        <v>0.13300000000000001</v>
      </c>
      <c r="G68" s="108"/>
      <c r="H68" s="108"/>
      <c r="I68" s="108"/>
      <c r="J68" s="108"/>
    </row>
    <row r="69" spans="1:10" ht="19.5" customHeight="1" x14ac:dyDescent="0.35">
      <c r="A69" s="965" t="s">
        <v>45</v>
      </c>
      <c r="B69" s="966"/>
      <c r="C69" s="967"/>
      <c r="D69" s="46"/>
      <c r="E69" s="146">
        <v>240.3</v>
      </c>
      <c r="F69" s="146">
        <v>240.3</v>
      </c>
      <c r="G69" s="42"/>
      <c r="H69" s="42"/>
      <c r="I69" s="42"/>
      <c r="J69" s="42"/>
    </row>
    <row r="70" spans="1:10" s="94" customFormat="1" ht="19.5" customHeight="1" x14ac:dyDescent="0.35">
      <c r="A70" s="111"/>
      <c r="B70" s="256" t="s">
        <v>13</v>
      </c>
      <c r="C70" s="231"/>
      <c r="D70" s="103"/>
      <c r="E70" s="287">
        <v>0.13</v>
      </c>
      <c r="F70" s="287">
        <v>0.13</v>
      </c>
      <c r="G70" s="108"/>
      <c r="H70" s="108"/>
      <c r="I70" s="108"/>
      <c r="J70" s="108"/>
    </row>
    <row r="71" spans="1:10" ht="19.5" customHeight="1" x14ac:dyDescent="0.35">
      <c r="A71" s="965" t="s">
        <v>46</v>
      </c>
      <c r="B71" s="966"/>
      <c r="C71" s="967"/>
      <c r="D71" s="47"/>
      <c r="E71" s="163">
        <v>4.24</v>
      </c>
      <c r="F71" s="163">
        <v>4.24</v>
      </c>
      <c r="G71" s="48"/>
      <c r="H71" s="48"/>
      <c r="I71" s="48"/>
      <c r="J71" s="48"/>
    </row>
    <row r="72" spans="1:10" ht="19.5" customHeight="1" x14ac:dyDescent="0.35">
      <c r="A72" s="991" t="s">
        <v>67</v>
      </c>
      <c r="B72" s="983"/>
      <c r="C72" s="984"/>
      <c r="D72" s="49"/>
      <c r="E72" s="186">
        <v>3.7999999999999999E-2</v>
      </c>
      <c r="F72" s="186">
        <v>3.7999999999999999E-2</v>
      </c>
      <c r="G72" s="50"/>
      <c r="H72" s="50"/>
      <c r="I72" s="50"/>
      <c r="J72" s="50"/>
    </row>
    <row r="73" spans="1:10" ht="19.5" customHeight="1" x14ac:dyDescent="0.35">
      <c r="A73" s="965" t="s">
        <v>43</v>
      </c>
      <c r="B73" s="966"/>
      <c r="C73" s="967"/>
      <c r="D73" s="49"/>
      <c r="E73" s="166">
        <v>56673</v>
      </c>
      <c r="F73" s="166">
        <v>56673</v>
      </c>
      <c r="G73" s="50"/>
      <c r="H73" s="50"/>
      <c r="I73" s="50"/>
      <c r="J73" s="50"/>
    </row>
    <row r="74" spans="1:10" ht="19.5" customHeight="1" x14ac:dyDescent="0.35">
      <c r="A74" s="968" t="s">
        <v>44</v>
      </c>
      <c r="B74" s="969"/>
      <c r="C74" s="970"/>
      <c r="D74" s="33"/>
      <c r="E74" s="72"/>
      <c r="F74" s="72"/>
      <c r="G74" s="12"/>
      <c r="H74" s="12"/>
      <c r="I74" s="12"/>
      <c r="J74" s="12"/>
    </row>
    <row r="75" spans="1:10" ht="19.5" customHeight="1" x14ac:dyDescent="0.35">
      <c r="A75" s="965" t="s">
        <v>40</v>
      </c>
      <c r="B75" s="966"/>
      <c r="C75" s="967"/>
      <c r="D75" s="46"/>
      <c r="E75" s="146">
        <v>683.2</v>
      </c>
      <c r="F75" s="146">
        <v>683.2</v>
      </c>
      <c r="G75" s="42"/>
      <c r="H75" s="42"/>
      <c r="I75" s="42"/>
      <c r="J75" s="42"/>
    </row>
    <row r="76" spans="1:10" s="94" customFormat="1" ht="19.5" customHeight="1" x14ac:dyDescent="0.35">
      <c r="A76" s="101"/>
      <c r="B76" s="256" t="s">
        <v>13</v>
      </c>
      <c r="C76" s="102"/>
      <c r="D76" s="109"/>
      <c r="E76" s="105">
        <v>0.371</v>
      </c>
      <c r="F76" s="105">
        <v>0.371</v>
      </c>
      <c r="G76" s="95"/>
      <c r="H76" s="95"/>
      <c r="I76" s="95"/>
      <c r="J76" s="95"/>
    </row>
    <row r="77" spans="1:10" ht="19.5" customHeight="1" x14ac:dyDescent="0.35">
      <c r="A77" s="965" t="s">
        <v>41</v>
      </c>
      <c r="B77" s="966"/>
      <c r="C77" s="967"/>
      <c r="D77" s="46"/>
      <c r="E77" s="146">
        <v>339.6</v>
      </c>
      <c r="F77" s="146">
        <v>339.6</v>
      </c>
      <c r="G77" s="42"/>
      <c r="H77" s="42"/>
      <c r="I77" s="42"/>
      <c r="J77" s="42"/>
    </row>
    <row r="78" spans="1:10" s="94" customFormat="1" ht="19.5" customHeight="1" x14ac:dyDescent="0.35">
      <c r="A78" s="101"/>
      <c r="B78" s="256" t="s">
        <v>13</v>
      </c>
      <c r="C78" s="102"/>
      <c r="D78" s="109"/>
      <c r="E78" s="105">
        <v>0.185</v>
      </c>
      <c r="F78" s="105">
        <v>0.185</v>
      </c>
      <c r="G78" s="95"/>
      <c r="H78" s="95"/>
      <c r="I78" s="95"/>
      <c r="J78" s="95"/>
    </row>
    <row r="79" spans="1:10" ht="19.5" customHeight="1" x14ac:dyDescent="0.35">
      <c r="A79" s="965" t="s">
        <v>42</v>
      </c>
      <c r="B79" s="966"/>
      <c r="C79" s="967"/>
      <c r="D79" s="46"/>
      <c r="E79" s="146">
        <v>315.10000000000002</v>
      </c>
      <c r="F79" s="146">
        <v>315.10000000000002</v>
      </c>
      <c r="G79" s="42"/>
      <c r="H79" s="42"/>
      <c r="I79" s="42"/>
      <c r="J79" s="42"/>
    </row>
    <row r="80" spans="1:10" s="94" customFormat="1" ht="19.5" customHeight="1" x14ac:dyDescent="0.35">
      <c r="A80" s="111"/>
      <c r="B80" s="256" t="s">
        <v>13</v>
      </c>
      <c r="C80" s="231"/>
      <c r="D80" s="103"/>
      <c r="E80" s="105">
        <v>0.17100000000000001</v>
      </c>
      <c r="F80" s="105">
        <v>0.17100000000000001</v>
      </c>
      <c r="G80" s="108"/>
      <c r="H80" s="108"/>
      <c r="I80" s="108"/>
      <c r="J80" s="108"/>
    </row>
    <row r="81" spans="1:10" ht="19.5" customHeight="1" x14ac:dyDescent="0.35">
      <c r="A81" s="965" t="s">
        <v>45</v>
      </c>
      <c r="B81" s="966"/>
      <c r="C81" s="967"/>
      <c r="D81" s="46"/>
      <c r="E81" s="146">
        <v>248</v>
      </c>
      <c r="F81" s="146">
        <v>248</v>
      </c>
      <c r="G81" s="42"/>
      <c r="H81" s="42"/>
      <c r="I81" s="42"/>
      <c r="J81" s="42"/>
    </row>
    <row r="82" spans="1:10" s="94" customFormat="1" ht="19.5" customHeight="1" x14ac:dyDescent="0.35">
      <c r="A82" s="111"/>
      <c r="B82" s="256" t="s">
        <v>13</v>
      </c>
      <c r="C82" s="112"/>
      <c r="D82" s="113"/>
      <c r="E82" s="105">
        <v>0.13500000000000001</v>
      </c>
      <c r="F82" s="105">
        <v>0.13500000000000001</v>
      </c>
      <c r="G82" s="114"/>
      <c r="H82" s="114"/>
      <c r="I82" s="114"/>
      <c r="J82" s="114"/>
    </row>
    <row r="83" spans="1:10" ht="19.5" customHeight="1" x14ac:dyDescent="0.35">
      <c r="A83" s="965" t="s">
        <v>46</v>
      </c>
      <c r="B83" s="966"/>
      <c r="C83" s="967"/>
      <c r="D83" s="47"/>
      <c r="E83" s="163">
        <v>4.38</v>
      </c>
      <c r="F83" s="163">
        <v>4.38</v>
      </c>
      <c r="G83" s="42"/>
      <c r="H83" s="42"/>
      <c r="I83" s="42"/>
      <c r="J83" s="42"/>
    </row>
    <row r="84" spans="1:10" ht="19.5" customHeight="1" x14ac:dyDescent="0.35">
      <c r="A84" s="991" t="s">
        <v>67</v>
      </c>
      <c r="B84" s="983"/>
      <c r="C84" s="984"/>
      <c r="D84" s="47"/>
      <c r="E84" s="186">
        <v>0.219</v>
      </c>
      <c r="F84" s="186">
        <v>0.219</v>
      </c>
      <c r="G84" s="42"/>
      <c r="H84" s="42"/>
      <c r="I84" s="42"/>
      <c r="J84" s="42"/>
    </row>
    <row r="85" spans="1:10" ht="19.5" customHeight="1" thickBot="1" x14ac:dyDescent="0.4">
      <c r="A85" s="974" t="s">
        <v>43</v>
      </c>
      <c r="B85" s="975"/>
      <c r="C85" s="976"/>
      <c r="D85" s="49"/>
      <c r="E85" s="166">
        <v>56673</v>
      </c>
      <c r="F85" s="166">
        <v>56673</v>
      </c>
      <c r="G85" s="50"/>
      <c r="H85" s="50"/>
      <c r="I85" s="50"/>
      <c r="J85" s="50"/>
    </row>
    <row r="86" spans="1:10" ht="16.399999999999999" customHeight="1" thickBot="1" x14ac:dyDescent="0.55000000000000004">
      <c r="A86" s="25"/>
      <c r="B86" s="25"/>
      <c r="C86" s="25"/>
      <c r="D86" s="14"/>
      <c r="E86" s="27"/>
      <c r="F86" s="17"/>
      <c r="G86" s="14"/>
      <c r="H86" s="14"/>
      <c r="I86" s="14"/>
      <c r="J86" s="14"/>
    </row>
    <row r="87" spans="1:10" ht="23.25" customHeight="1" x14ac:dyDescent="0.5">
      <c r="A87" s="977" t="s">
        <v>55</v>
      </c>
      <c r="B87" s="995"/>
      <c r="C87" s="996"/>
      <c r="D87" s="56"/>
      <c r="E87" s="78"/>
      <c r="F87" s="78"/>
      <c r="G87" s="59"/>
      <c r="H87" s="59"/>
      <c r="I87" s="59"/>
      <c r="J87" s="59"/>
    </row>
    <row r="88" spans="1:10" ht="19.5" customHeight="1" x14ac:dyDescent="0.35">
      <c r="A88" s="965" t="s">
        <v>56</v>
      </c>
      <c r="B88" s="966"/>
      <c r="C88" s="967"/>
      <c r="D88" s="230"/>
      <c r="E88" s="146" t="e">
        <f>#REF!</f>
        <v>#REF!</v>
      </c>
      <c r="F88" s="146" t="e">
        <f>#REF!</f>
        <v>#REF!</v>
      </c>
      <c r="G88" s="42"/>
      <c r="H88" s="42"/>
      <c r="I88" s="42"/>
      <c r="J88" s="42"/>
    </row>
    <row r="89" spans="1:10" ht="19.5" customHeight="1" x14ac:dyDescent="0.35">
      <c r="A89" s="991" t="s">
        <v>90</v>
      </c>
      <c r="B89" s="983"/>
      <c r="C89" s="984"/>
      <c r="D89" s="230"/>
      <c r="E89" s="245" t="e">
        <f>#REF!</f>
        <v>#REF!</v>
      </c>
      <c r="F89" s="245" t="e">
        <f>#REF!</f>
        <v>#REF!</v>
      </c>
      <c r="G89" s="42"/>
      <c r="H89" s="42"/>
      <c r="I89" s="42"/>
      <c r="J89" s="42"/>
    </row>
    <row r="90" spans="1:10" ht="19.5" customHeight="1" x14ac:dyDescent="0.35">
      <c r="A90" s="965" t="s">
        <v>91</v>
      </c>
      <c r="B90" s="966"/>
      <c r="C90" s="967"/>
      <c r="D90" s="230"/>
      <c r="E90" s="146" t="e">
        <f>#REF!</f>
        <v>#REF!</v>
      </c>
      <c r="F90" s="146" t="e">
        <f>#REF!</f>
        <v>#REF!</v>
      </c>
      <c r="G90" s="42"/>
      <c r="H90" s="42"/>
      <c r="I90" s="42"/>
      <c r="J90" s="42"/>
    </row>
    <row r="91" spans="1:10" ht="19.5" customHeight="1" x14ac:dyDescent="0.35">
      <c r="A91" s="991" t="s">
        <v>72</v>
      </c>
      <c r="B91" s="983"/>
      <c r="C91" s="984"/>
      <c r="D91" s="230"/>
      <c r="E91" s="246" t="e">
        <f>#REF!</f>
        <v>#REF!</v>
      </c>
      <c r="F91" s="246" t="e">
        <f>#REF!</f>
        <v>#REF!</v>
      </c>
      <c r="G91" s="42"/>
      <c r="H91" s="42"/>
      <c r="I91" s="42"/>
      <c r="J91" s="42"/>
    </row>
    <row r="92" spans="1:10" ht="19.5" customHeight="1" thickBot="1" x14ac:dyDescent="0.4">
      <c r="A92" s="974" t="s">
        <v>57</v>
      </c>
      <c r="B92" s="975"/>
      <c r="C92" s="976"/>
      <c r="D92" s="230"/>
      <c r="E92" s="146" t="e">
        <f>#REF!</f>
        <v>#REF!</v>
      </c>
      <c r="F92" s="146" t="e">
        <f>#REF!</f>
        <v>#REF!</v>
      </c>
      <c r="G92" s="42"/>
      <c r="H92" s="42"/>
      <c r="I92" s="42"/>
      <c r="J92" s="42"/>
    </row>
    <row r="93" spans="1:10" ht="16.399999999999999" customHeight="1" thickBot="1" x14ac:dyDescent="0.55000000000000004">
      <c r="A93" s="25"/>
      <c r="B93" s="25"/>
      <c r="C93" s="25"/>
      <c r="D93" s="14"/>
      <c r="E93" s="27"/>
      <c r="F93" s="17"/>
      <c r="G93" s="14"/>
      <c r="H93" s="14"/>
      <c r="I93" s="14"/>
      <c r="J93" s="14"/>
    </row>
    <row r="94" spans="1:10" ht="23.25" customHeight="1" x14ac:dyDescent="0.5">
      <c r="A94" s="977" t="s">
        <v>73</v>
      </c>
      <c r="B94" s="978"/>
      <c r="C94" s="979"/>
      <c r="D94" s="30"/>
      <c r="E94" s="78"/>
      <c r="F94" s="78"/>
      <c r="G94" s="14"/>
      <c r="H94" s="14"/>
      <c r="I94" s="14"/>
      <c r="J94" s="14"/>
    </row>
    <row r="95" spans="1:10" ht="19.5" customHeight="1" x14ac:dyDescent="0.35">
      <c r="A95" s="965" t="s">
        <v>81</v>
      </c>
      <c r="B95" s="966"/>
      <c r="C95" s="967"/>
      <c r="D95" s="46"/>
      <c r="E95" s="146">
        <v>292.2</v>
      </c>
      <c r="F95" s="146">
        <v>292.2</v>
      </c>
      <c r="G95" s="42"/>
      <c r="H95" s="42"/>
      <c r="I95" s="42"/>
      <c r="J95" s="42"/>
    </row>
    <row r="96" spans="1:10" ht="19.5" customHeight="1" x14ac:dyDescent="0.35">
      <c r="A96" s="991" t="s">
        <v>82</v>
      </c>
      <c r="B96" s="983"/>
      <c r="C96" s="984"/>
      <c r="D96" s="46"/>
      <c r="E96" s="288">
        <v>-112.1</v>
      </c>
      <c r="F96" s="288">
        <v>-112.1</v>
      </c>
      <c r="G96" s="42"/>
      <c r="H96" s="42"/>
      <c r="I96" s="42"/>
      <c r="J96" s="42"/>
    </row>
    <row r="97" spans="1:10" ht="19.5" customHeight="1" x14ac:dyDescent="0.35">
      <c r="A97" s="965" t="s">
        <v>83</v>
      </c>
      <c r="B97" s="966"/>
      <c r="C97" s="967"/>
      <c r="D97" s="46"/>
      <c r="E97" s="156">
        <v>23</v>
      </c>
      <c r="F97" s="156">
        <v>23</v>
      </c>
      <c r="G97" s="42"/>
      <c r="H97" s="42"/>
      <c r="I97" s="42"/>
      <c r="J97" s="42"/>
    </row>
    <row r="98" spans="1:10" ht="19.5" customHeight="1" x14ac:dyDescent="0.35">
      <c r="A98" s="991" t="s">
        <v>51</v>
      </c>
      <c r="B98" s="983"/>
      <c r="C98" s="984"/>
      <c r="D98" s="46"/>
      <c r="E98" s="241">
        <v>-14.2</v>
      </c>
      <c r="F98" s="241">
        <v>-14.2</v>
      </c>
      <c r="G98" s="42"/>
      <c r="H98" s="42"/>
      <c r="I98" s="42"/>
      <c r="J98" s="42"/>
    </row>
    <row r="99" spans="1:10" ht="19.5" customHeight="1" x14ac:dyDescent="0.35">
      <c r="A99" s="965" t="s">
        <v>52</v>
      </c>
      <c r="B99" s="966"/>
      <c r="C99" s="967"/>
      <c r="D99" s="46"/>
      <c r="E99" s="146">
        <v>188.9</v>
      </c>
      <c r="F99" s="146">
        <v>188.9</v>
      </c>
      <c r="G99" s="42"/>
      <c r="H99" s="42"/>
      <c r="I99" s="42"/>
      <c r="J99" s="42"/>
    </row>
    <row r="100" spans="1:10" ht="19.5" customHeight="1" x14ac:dyDescent="0.35">
      <c r="A100" s="971" t="s">
        <v>87</v>
      </c>
      <c r="B100" s="972" t="s">
        <v>53</v>
      </c>
      <c r="C100" s="973"/>
      <c r="D100" s="46"/>
      <c r="E100" s="241">
        <v>-37.6</v>
      </c>
      <c r="F100" s="241">
        <v>-37.6</v>
      </c>
      <c r="G100" s="42"/>
      <c r="H100" s="42"/>
      <c r="I100" s="42"/>
      <c r="J100" s="42"/>
    </row>
    <row r="101" spans="1:10" ht="19.5" customHeight="1" x14ac:dyDescent="0.35">
      <c r="A101" s="992" t="s">
        <v>74</v>
      </c>
      <c r="B101" s="993" t="s">
        <v>54</v>
      </c>
      <c r="C101" s="994"/>
      <c r="D101" s="46"/>
      <c r="E101" s="146">
        <v>254.6</v>
      </c>
      <c r="F101" s="146">
        <v>254.6</v>
      </c>
      <c r="G101" s="42"/>
      <c r="H101" s="42"/>
      <c r="I101" s="42"/>
      <c r="J101" s="42"/>
    </row>
    <row r="102" spans="1:10" ht="19.5" customHeight="1" thickBot="1" x14ac:dyDescent="0.4">
      <c r="A102" s="988" t="s">
        <v>86</v>
      </c>
      <c r="B102" s="989"/>
      <c r="C102" s="990"/>
      <c r="D102" s="34"/>
      <c r="E102" s="179">
        <f>ROUND(E101/E$81,3)</f>
        <v>1.0269999999999999</v>
      </c>
      <c r="F102" s="179">
        <f>ROUND(F101/F$81,3)</f>
        <v>1.0269999999999999</v>
      </c>
      <c r="G102" s="35"/>
      <c r="H102" s="35"/>
      <c r="I102" s="35"/>
      <c r="J102" s="35"/>
    </row>
    <row r="103" spans="1:10" ht="16.399999999999999" customHeight="1" thickBot="1" x14ac:dyDescent="0.55000000000000004">
      <c r="A103" s="25"/>
      <c r="B103" s="25"/>
      <c r="C103" s="25"/>
      <c r="D103" s="14"/>
      <c r="E103" s="27"/>
      <c r="F103" s="17"/>
      <c r="G103" s="14"/>
      <c r="H103" s="14"/>
      <c r="I103" s="14"/>
      <c r="J103" s="14"/>
    </row>
    <row r="104" spans="1:10" ht="23.25" customHeight="1" x14ac:dyDescent="0.5">
      <c r="A104" s="977" t="s">
        <v>63</v>
      </c>
      <c r="B104" s="978"/>
      <c r="C104" s="979"/>
      <c r="D104" s="30"/>
      <c r="E104" s="78"/>
      <c r="F104" s="78"/>
      <c r="G104" s="14"/>
      <c r="H104" s="14"/>
      <c r="I104" s="14"/>
      <c r="J104" s="14"/>
    </row>
    <row r="105" spans="1:10" ht="19.5" customHeight="1" x14ac:dyDescent="0.35">
      <c r="A105" s="968" t="s">
        <v>66</v>
      </c>
      <c r="B105" s="969"/>
      <c r="C105" s="970"/>
      <c r="D105" s="33"/>
      <c r="E105" s="72"/>
      <c r="F105" s="72"/>
      <c r="G105" s="12"/>
      <c r="H105" s="12"/>
      <c r="I105" s="12"/>
      <c r="J105" s="12"/>
    </row>
    <row r="106" spans="1:10" ht="19.5" customHeight="1" x14ac:dyDescent="0.35">
      <c r="A106" s="255" t="s">
        <v>25</v>
      </c>
      <c r="B106" s="966"/>
      <c r="C106" s="967"/>
      <c r="D106" s="34"/>
      <c r="E106" s="76">
        <v>0.64500000000000002</v>
      </c>
      <c r="F106" s="76">
        <v>0.64500000000000002</v>
      </c>
      <c r="G106" s="35"/>
      <c r="H106" s="35"/>
      <c r="I106" s="35"/>
      <c r="J106" s="35"/>
    </row>
    <row r="107" spans="1:10" ht="19.5" customHeight="1" x14ac:dyDescent="0.35">
      <c r="A107" s="257" t="s">
        <v>26</v>
      </c>
      <c r="B107" s="983"/>
      <c r="C107" s="984"/>
      <c r="D107" s="34"/>
      <c r="E107" s="73">
        <v>0.151</v>
      </c>
      <c r="F107" s="73">
        <v>0.151</v>
      </c>
      <c r="G107" s="35"/>
      <c r="H107" s="35"/>
      <c r="I107" s="35"/>
      <c r="J107" s="35"/>
    </row>
    <row r="108" spans="1:10" ht="19.5" customHeight="1" x14ac:dyDescent="0.35">
      <c r="A108" s="255" t="s">
        <v>27</v>
      </c>
      <c r="B108" s="966"/>
      <c r="C108" s="967"/>
      <c r="D108" s="34"/>
      <c r="E108" s="76">
        <v>7.5999999999999998E-2</v>
      </c>
      <c r="F108" s="76">
        <v>7.5999999999999998E-2</v>
      </c>
      <c r="G108" s="35"/>
      <c r="H108" s="35"/>
      <c r="I108" s="35"/>
      <c r="J108" s="35"/>
    </row>
    <row r="109" spans="1:10" ht="19.5" customHeight="1" x14ac:dyDescent="0.35">
      <c r="A109" s="257" t="s">
        <v>28</v>
      </c>
      <c r="B109" s="983"/>
      <c r="C109" s="984"/>
      <c r="D109" s="34"/>
      <c r="E109" s="73">
        <v>3.4000000000000002E-2</v>
      </c>
      <c r="F109" s="73">
        <v>3.4000000000000002E-2</v>
      </c>
      <c r="G109" s="35"/>
      <c r="H109" s="35"/>
      <c r="I109" s="35"/>
      <c r="J109" s="35"/>
    </row>
    <row r="110" spans="1:10" ht="19.5" customHeight="1" x14ac:dyDescent="0.35">
      <c r="A110" s="255" t="s">
        <v>29</v>
      </c>
      <c r="B110" s="966"/>
      <c r="C110" s="967"/>
      <c r="D110" s="34"/>
      <c r="E110" s="76">
        <v>3.2000000000000001E-2</v>
      </c>
      <c r="F110" s="76">
        <v>3.2000000000000001E-2</v>
      </c>
      <c r="G110" s="35"/>
      <c r="H110" s="35"/>
      <c r="I110" s="35"/>
      <c r="J110" s="35"/>
    </row>
    <row r="111" spans="1:10" ht="19.5" customHeight="1" x14ac:dyDescent="0.35">
      <c r="A111" s="257" t="s">
        <v>30</v>
      </c>
      <c r="B111" s="983"/>
      <c r="C111" s="984"/>
      <c r="D111" s="34"/>
      <c r="E111" s="73">
        <v>2.9000000000000001E-2</v>
      </c>
      <c r="F111" s="73">
        <v>2.9000000000000001E-2</v>
      </c>
      <c r="G111" s="35"/>
      <c r="H111" s="35"/>
      <c r="I111" s="35"/>
      <c r="J111" s="35"/>
    </row>
    <row r="112" spans="1:10" ht="19.5" customHeight="1" x14ac:dyDescent="0.35">
      <c r="A112" s="255" t="s">
        <v>31</v>
      </c>
      <c r="B112" s="966"/>
      <c r="C112" s="967"/>
      <c r="D112" s="34"/>
      <c r="E112" s="76">
        <v>1.0999999999999999E-2</v>
      </c>
      <c r="F112" s="76">
        <v>1.0999999999999999E-2</v>
      </c>
      <c r="G112" s="35"/>
      <c r="H112" s="35"/>
      <c r="I112" s="35"/>
      <c r="J112" s="35"/>
    </row>
    <row r="113" spans="1:10" ht="19.5" customHeight="1" x14ac:dyDescent="0.35">
      <c r="A113" s="985" t="s">
        <v>32</v>
      </c>
      <c r="B113" s="986"/>
      <c r="C113" s="987"/>
      <c r="D113" s="34"/>
      <c r="E113" s="73">
        <v>2.1999999999999999E-2</v>
      </c>
      <c r="F113" s="73">
        <v>2.1999999999999999E-2</v>
      </c>
      <c r="G113" s="35"/>
      <c r="H113" s="35"/>
      <c r="I113" s="35"/>
      <c r="J113" s="35"/>
    </row>
    <row r="114" spans="1:10" ht="19.5" customHeight="1" x14ac:dyDescent="0.35">
      <c r="A114" s="968" t="s">
        <v>92</v>
      </c>
      <c r="B114" s="969"/>
      <c r="C114" s="970"/>
      <c r="D114" s="41"/>
      <c r="E114" s="75"/>
      <c r="F114" s="75"/>
      <c r="G114" s="42"/>
      <c r="H114" s="42"/>
      <c r="I114" s="42"/>
      <c r="J114" s="42"/>
    </row>
    <row r="115" spans="1:10" ht="19.5" customHeight="1" x14ac:dyDescent="0.35">
      <c r="A115" s="255" t="s">
        <v>25</v>
      </c>
      <c r="B115" s="966"/>
      <c r="C115" s="967"/>
      <c r="D115" s="34"/>
      <c r="E115" s="76">
        <v>0.58499999999999996</v>
      </c>
      <c r="F115" s="76">
        <v>0.58499999999999996</v>
      </c>
      <c r="G115" s="35"/>
      <c r="H115" s="35"/>
      <c r="I115" s="35"/>
      <c r="J115" s="35"/>
    </row>
    <row r="116" spans="1:10" ht="19.5" customHeight="1" x14ac:dyDescent="0.35">
      <c r="A116" s="257" t="s">
        <v>28</v>
      </c>
      <c r="B116" s="983"/>
      <c r="C116" s="984"/>
      <c r="D116" s="34"/>
      <c r="E116" s="73">
        <v>9.6000000000000002E-2</v>
      </c>
      <c r="F116" s="73">
        <v>9.6000000000000002E-2</v>
      </c>
      <c r="G116" s="35"/>
      <c r="H116" s="35"/>
      <c r="I116" s="35"/>
      <c r="J116" s="35"/>
    </row>
    <row r="117" spans="1:10" ht="19.5" customHeight="1" x14ac:dyDescent="0.35">
      <c r="A117" s="255" t="s">
        <v>33</v>
      </c>
      <c r="B117" s="966"/>
      <c r="C117" s="967"/>
      <c r="D117" s="34"/>
      <c r="E117" s="76">
        <v>5.3999999999999999E-2</v>
      </c>
      <c r="F117" s="76">
        <v>5.3999999999999999E-2</v>
      </c>
      <c r="G117" s="35"/>
      <c r="H117" s="35"/>
      <c r="I117" s="35"/>
      <c r="J117" s="35"/>
    </row>
    <row r="118" spans="1:10" ht="19.5" customHeight="1" x14ac:dyDescent="0.35">
      <c r="A118" s="257" t="s">
        <v>34</v>
      </c>
      <c r="B118" s="983"/>
      <c r="C118" s="984"/>
      <c r="D118" s="34"/>
      <c r="E118" s="73">
        <v>5.1999999999999998E-2</v>
      </c>
      <c r="F118" s="73">
        <v>5.1999999999999998E-2</v>
      </c>
      <c r="G118" s="35"/>
      <c r="H118" s="35"/>
      <c r="I118" s="35"/>
      <c r="J118" s="35"/>
    </row>
    <row r="119" spans="1:10" ht="19.5" customHeight="1" x14ac:dyDescent="0.35">
      <c r="A119" s="255" t="s">
        <v>27</v>
      </c>
      <c r="B119" s="966"/>
      <c r="C119" s="967"/>
      <c r="D119" s="34"/>
      <c r="E119" s="76">
        <v>4.2999999999999997E-2</v>
      </c>
      <c r="F119" s="76">
        <v>4.2999999999999997E-2</v>
      </c>
      <c r="G119" s="35"/>
      <c r="H119" s="35"/>
      <c r="I119" s="35"/>
      <c r="J119" s="35"/>
    </row>
    <row r="120" spans="1:10" ht="19.5" customHeight="1" x14ac:dyDescent="0.35">
      <c r="A120" s="257" t="s">
        <v>29</v>
      </c>
      <c r="B120" s="983"/>
      <c r="C120" s="984"/>
      <c r="D120" s="34"/>
      <c r="E120" s="73">
        <v>0.04</v>
      </c>
      <c r="F120" s="73">
        <v>0.04</v>
      </c>
      <c r="G120" s="35"/>
      <c r="H120" s="35"/>
      <c r="I120" s="35"/>
      <c r="J120" s="35"/>
    </row>
    <row r="121" spans="1:10" ht="19.5" customHeight="1" x14ac:dyDescent="0.35">
      <c r="A121" s="255" t="s">
        <v>26</v>
      </c>
      <c r="B121" s="966"/>
      <c r="C121" s="967"/>
      <c r="D121" s="34"/>
      <c r="E121" s="76">
        <v>2.5000000000000001E-2</v>
      </c>
      <c r="F121" s="76">
        <v>2.5000000000000001E-2</v>
      </c>
      <c r="G121" s="35"/>
      <c r="H121" s="35"/>
      <c r="I121" s="35"/>
      <c r="J121" s="35"/>
    </row>
    <row r="122" spans="1:10" ht="19.5" customHeight="1" x14ac:dyDescent="0.35">
      <c r="A122" s="257" t="s">
        <v>35</v>
      </c>
      <c r="B122" s="983"/>
      <c r="C122" s="984"/>
      <c r="D122" s="34"/>
      <c r="E122" s="73">
        <v>0.02</v>
      </c>
      <c r="F122" s="73">
        <v>0.02</v>
      </c>
      <c r="G122" s="35"/>
      <c r="H122" s="35"/>
      <c r="I122" s="35"/>
      <c r="J122" s="35"/>
    </row>
    <row r="123" spans="1:10" ht="19.5" customHeight="1" x14ac:dyDescent="0.35">
      <c r="A123" s="255" t="s">
        <v>31</v>
      </c>
      <c r="B123" s="966"/>
      <c r="C123" s="967"/>
      <c r="D123" s="34"/>
      <c r="E123" s="76">
        <v>1.9E-2</v>
      </c>
      <c r="F123" s="76">
        <v>1.9E-2</v>
      </c>
      <c r="G123" s="35"/>
      <c r="H123" s="35"/>
      <c r="I123" s="35"/>
      <c r="J123" s="35"/>
    </row>
    <row r="124" spans="1:10" ht="19.5" customHeight="1" x14ac:dyDescent="0.35">
      <c r="A124" s="257" t="s">
        <v>30</v>
      </c>
      <c r="B124" s="983"/>
      <c r="C124" s="984"/>
      <c r="D124" s="34"/>
      <c r="E124" s="73">
        <v>1.0999999999999999E-2</v>
      </c>
      <c r="F124" s="73">
        <v>1.0999999999999999E-2</v>
      </c>
      <c r="G124" s="35"/>
      <c r="H124" s="35"/>
      <c r="I124" s="35"/>
      <c r="J124" s="35"/>
    </row>
    <row r="125" spans="1:10" ht="19.5" customHeight="1" x14ac:dyDescent="0.35">
      <c r="A125" s="255" t="s">
        <v>36</v>
      </c>
      <c r="B125" s="966"/>
      <c r="C125" s="967"/>
      <c r="D125" s="34"/>
      <c r="E125" s="76">
        <v>0</v>
      </c>
      <c r="F125" s="76">
        <v>0</v>
      </c>
      <c r="G125" s="35"/>
      <c r="H125" s="35"/>
      <c r="I125" s="35"/>
      <c r="J125" s="35"/>
    </row>
    <row r="126" spans="1:10" ht="19.5" customHeight="1" x14ac:dyDescent="0.35">
      <c r="A126" s="257" t="s">
        <v>37</v>
      </c>
      <c r="B126" s="983"/>
      <c r="C126" s="984"/>
      <c r="D126" s="34"/>
      <c r="E126" s="73">
        <v>0</v>
      </c>
      <c r="F126" s="73">
        <v>0</v>
      </c>
      <c r="G126" s="35"/>
      <c r="H126" s="35"/>
      <c r="I126" s="35"/>
      <c r="J126" s="35"/>
    </row>
    <row r="127" spans="1:10" ht="19.5" customHeight="1" thickBot="1" x14ac:dyDescent="0.4">
      <c r="A127" s="974" t="s">
        <v>32</v>
      </c>
      <c r="B127" s="975"/>
      <c r="C127" s="976"/>
      <c r="D127" s="34"/>
      <c r="E127" s="76">
        <v>5.5E-2</v>
      </c>
      <c r="F127" s="76">
        <v>5.5E-2</v>
      </c>
      <c r="G127" s="35"/>
      <c r="H127" s="35"/>
      <c r="I127" s="35"/>
      <c r="J127" s="35"/>
    </row>
    <row r="128" spans="1:10" ht="16.399999999999999" customHeight="1" thickBot="1" x14ac:dyDescent="0.4">
      <c r="A128" s="86"/>
      <c r="B128" s="86"/>
      <c r="C128" s="86"/>
      <c r="E128" s="86"/>
      <c r="F128" s="17"/>
    </row>
    <row r="129" spans="1:10" ht="23.25" customHeight="1" x14ac:dyDescent="0.5">
      <c r="A129" s="977" t="s">
        <v>58</v>
      </c>
      <c r="B129" s="978"/>
      <c r="C129" s="979"/>
      <c r="D129" s="59"/>
      <c r="E129" s="289"/>
      <c r="F129" s="289"/>
      <c r="G129" s="14"/>
      <c r="H129" s="14"/>
      <c r="I129" s="14"/>
      <c r="J129" s="14"/>
    </row>
    <row r="130" spans="1:10" ht="19.5" customHeight="1" x14ac:dyDescent="0.35">
      <c r="A130" s="965" t="s">
        <v>68</v>
      </c>
      <c r="B130" s="966"/>
      <c r="C130" s="967"/>
      <c r="D130" s="269"/>
      <c r="E130" s="267" t="e">
        <f>#REF!</f>
        <v>#REF!</v>
      </c>
      <c r="F130" s="267" t="e">
        <f>#REF!</f>
        <v>#REF!</v>
      </c>
      <c r="G130" s="62"/>
      <c r="H130" s="62"/>
      <c r="I130" s="62"/>
      <c r="J130" s="62"/>
    </row>
    <row r="131" spans="1:10" s="115" customFormat="1" ht="19.5" customHeight="1" x14ac:dyDescent="0.35">
      <c r="A131" s="197"/>
      <c r="B131" s="198" t="s">
        <v>80</v>
      </c>
      <c r="C131" s="126"/>
      <c r="D131" s="140"/>
      <c r="E131" s="249" t="e">
        <f>#REF!</f>
        <v>#REF!</v>
      </c>
      <c r="F131" s="249" t="e">
        <f>#REF!</f>
        <v>#REF!</v>
      </c>
      <c r="G131" s="35"/>
      <c r="H131" s="35"/>
      <c r="I131" s="35"/>
      <c r="J131" s="35"/>
    </row>
    <row r="132" spans="1:10" ht="19.5" customHeight="1" x14ac:dyDescent="0.35">
      <c r="A132" s="965" t="s">
        <v>88</v>
      </c>
      <c r="B132" s="966"/>
      <c r="C132" s="967"/>
      <c r="D132" s="269"/>
      <c r="E132" s="267" t="e">
        <f>#REF!</f>
        <v>#REF!</v>
      </c>
      <c r="F132" s="267" t="e">
        <f>#REF!</f>
        <v>#REF!</v>
      </c>
      <c r="G132" s="62"/>
      <c r="H132" s="62"/>
      <c r="I132" s="62"/>
      <c r="J132" s="62"/>
    </row>
    <row r="133" spans="1:10" s="115" customFormat="1" ht="19.5" customHeight="1" x14ac:dyDescent="0.35">
      <c r="A133" s="197"/>
      <c r="B133" s="200" t="s">
        <v>89</v>
      </c>
      <c r="C133" s="199"/>
      <c r="D133" s="141"/>
      <c r="E133" s="249" t="e">
        <f>#REF!</f>
        <v>#REF!</v>
      </c>
      <c r="F133" s="249" t="e">
        <f>#REF!</f>
        <v>#REF!</v>
      </c>
      <c r="G133" s="35"/>
      <c r="H133" s="35"/>
      <c r="I133" s="35"/>
      <c r="J133" s="35"/>
    </row>
    <row r="134" spans="1:10" ht="19.5" customHeight="1" x14ac:dyDescent="0.35">
      <c r="A134" s="965" t="s">
        <v>76</v>
      </c>
      <c r="B134" s="966"/>
      <c r="C134" s="967"/>
      <c r="D134" s="268"/>
      <c r="E134" s="290">
        <v>0.78100000000000003</v>
      </c>
      <c r="F134" s="290">
        <v>0.78100000000000003</v>
      </c>
      <c r="G134" s="35"/>
      <c r="H134" s="35"/>
      <c r="I134" s="35"/>
      <c r="J134" s="35"/>
    </row>
    <row r="135" spans="1:10" ht="21" customHeight="1" x14ac:dyDescent="0.35">
      <c r="A135" s="968" t="s">
        <v>96</v>
      </c>
      <c r="B135" s="969"/>
      <c r="C135" s="970"/>
      <c r="D135" s="42"/>
      <c r="E135" s="75"/>
      <c r="F135" s="75"/>
    </row>
    <row r="136" spans="1:10" ht="19.5" customHeight="1" x14ac:dyDescent="0.35">
      <c r="A136" s="965" t="s">
        <v>97</v>
      </c>
      <c r="B136" s="966"/>
      <c r="C136" s="967"/>
      <c r="E136" s="267">
        <v>8250</v>
      </c>
      <c r="F136" s="267">
        <v>8250</v>
      </c>
    </row>
    <row r="137" spans="1:10" ht="19.5" customHeight="1" x14ac:dyDescent="0.35">
      <c r="A137" s="980" t="s">
        <v>98</v>
      </c>
      <c r="B137" s="981"/>
      <c r="C137" s="982"/>
      <c r="D137" s="272"/>
      <c r="E137" s="273">
        <v>5850</v>
      </c>
      <c r="F137" s="273">
        <v>5850</v>
      </c>
    </row>
    <row r="138" spans="1:10" ht="19.5" customHeight="1" x14ac:dyDescent="0.35">
      <c r="A138" s="965" t="s">
        <v>99</v>
      </c>
      <c r="B138" s="966"/>
      <c r="C138" s="967"/>
      <c r="E138" s="267">
        <v>4450</v>
      </c>
      <c r="F138" s="267">
        <v>4450</v>
      </c>
    </row>
    <row r="139" spans="1:10" ht="19.5" customHeight="1" x14ac:dyDescent="0.35">
      <c r="A139" s="980" t="s">
        <v>100</v>
      </c>
      <c r="B139" s="981"/>
      <c r="C139" s="982"/>
      <c r="D139" s="272"/>
      <c r="E139" s="273">
        <v>2950</v>
      </c>
      <c r="F139" s="273">
        <v>2950</v>
      </c>
    </row>
    <row r="140" spans="1:10" ht="19.5" customHeight="1" x14ac:dyDescent="0.35">
      <c r="A140" s="965" t="s">
        <v>101</v>
      </c>
      <c r="B140" s="966"/>
      <c r="C140" s="967"/>
      <c r="E140" s="267">
        <v>2300</v>
      </c>
      <c r="F140" s="267">
        <v>2300</v>
      </c>
    </row>
    <row r="141" spans="1:10" ht="19.5" customHeight="1" x14ac:dyDescent="0.35">
      <c r="A141" s="980" t="s">
        <v>16</v>
      </c>
      <c r="B141" s="981"/>
      <c r="C141" s="982"/>
      <c r="D141" s="272"/>
      <c r="E141" s="273">
        <v>2150</v>
      </c>
      <c r="F141" s="273">
        <v>2150</v>
      </c>
    </row>
    <row r="142" spans="1:10" ht="19.5" customHeight="1" thickBot="1" x14ac:dyDescent="0.4">
      <c r="A142" s="974" t="s">
        <v>102</v>
      </c>
      <c r="B142" s="975"/>
      <c r="C142" s="976"/>
      <c r="E142" s="267">
        <v>850</v>
      </c>
      <c r="F142" s="267">
        <v>850</v>
      </c>
    </row>
    <row r="143" spans="1:10" ht="16.399999999999999" customHeight="1" thickBot="1" x14ac:dyDescent="0.4">
      <c r="A143" s="14"/>
      <c r="B143" s="14"/>
      <c r="C143" s="51"/>
      <c r="D143" s="14"/>
      <c r="E143" s="14"/>
      <c r="F143" s="17"/>
      <c r="G143" s="14"/>
      <c r="H143" s="14"/>
      <c r="I143" s="14"/>
      <c r="J143" s="14"/>
    </row>
    <row r="144" spans="1:10" ht="23.25" customHeight="1" x14ac:dyDescent="0.5">
      <c r="A144" s="977" t="s">
        <v>103</v>
      </c>
      <c r="B144" s="978"/>
      <c r="C144" s="979"/>
      <c r="D144" s="14"/>
      <c r="E144" s="78"/>
      <c r="F144" s="78"/>
      <c r="G144" s="14"/>
      <c r="H144" s="14"/>
      <c r="I144" s="14"/>
      <c r="J144" s="14"/>
    </row>
    <row r="145" spans="1:10" ht="21" customHeight="1" x14ac:dyDescent="0.35">
      <c r="A145" s="968" t="s">
        <v>75</v>
      </c>
      <c r="B145" s="969"/>
      <c r="C145" s="970"/>
      <c r="D145" s="42"/>
      <c r="E145" s="75"/>
      <c r="F145" s="75"/>
    </row>
    <row r="146" spans="1:10" ht="19.5" customHeight="1" x14ac:dyDescent="0.35">
      <c r="A146" s="971" t="s">
        <v>47</v>
      </c>
      <c r="B146" s="972"/>
      <c r="C146" s="973"/>
      <c r="D146" s="268"/>
      <c r="E146" s="276">
        <v>0.223</v>
      </c>
      <c r="F146" s="276">
        <v>0.223</v>
      </c>
      <c r="G146" s="35"/>
      <c r="H146" s="35"/>
      <c r="I146" s="35"/>
      <c r="J146" s="35"/>
    </row>
    <row r="147" spans="1:10" ht="19.5" customHeight="1" x14ac:dyDescent="0.35">
      <c r="A147" s="965" t="s">
        <v>48</v>
      </c>
      <c r="B147" s="966"/>
      <c r="C147" s="967"/>
      <c r="D147" s="268"/>
      <c r="E147" s="182">
        <v>0.316</v>
      </c>
      <c r="F147" s="182">
        <v>0.316</v>
      </c>
      <c r="G147" s="35"/>
      <c r="H147" s="35"/>
      <c r="I147" s="35"/>
      <c r="J147" s="35"/>
    </row>
    <row r="148" spans="1:10" ht="19.5" customHeight="1" x14ac:dyDescent="0.35">
      <c r="A148" s="971" t="s">
        <v>49</v>
      </c>
      <c r="B148" s="972"/>
      <c r="C148" s="973"/>
      <c r="D148" s="268"/>
      <c r="E148" s="276">
        <v>0.42499999999999999</v>
      </c>
      <c r="F148" s="276">
        <v>0.42499999999999999</v>
      </c>
      <c r="G148" s="35"/>
      <c r="H148" s="35"/>
      <c r="I148" s="35"/>
      <c r="J148" s="35"/>
    </row>
    <row r="149" spans="1:10" ht="19.5" customHeight="1" x14ac:dyDescent="0.35">
      <c r="A149" s="965" t="s">
        <v>50</v>
      </c>
      <c r="B149" s="966"/>
      <c r="C149" s="967"/>
      <c r="D149" s="268"/>
      <c r="E149" s="182">
        <v>0.57499999999999996</v>
      </c>
      <c r="F149" s="182">
        <v>0.57499999999999996</v>
      </c>
      <c r="G149" s="42"/>
      <c r="H149" s="42"/>
      <c r="I149" s="42"/>
      <c r="J149" s="42"/>
    </row>
    <row r="150" spans="1:10" ht="16.399999999999999" customHeight="1" x14ac:dyDescent="0.35">
      <c r="A150" s="968" t="s">
        <v>104</v>
      </c>
      <c r="B150" s="969"/>
      <c r="C150" s="970"/>
      <c r="D150" s="42"/>
      <c r="E150" s="75"/>
      <c r="F150" s="75"/>
      <c r="G150" s="14"/>
      <c r="H150" s="14"/>
      <c r="I150" s="14"/>
      <c r="J150" s="14"/>
    </row>
    <row r="151" spans="1:10" ht="15.5" x14ac:dyDescent="0.35">
      <c r="A151" s="971" t="s">
        <v>105</v>
      </c>
      <c r="B151" s="972"/>
      <c r="C151" s="973"/>
      <c r="E151" s="272"/>
      <c r="F151" s="272"/>
    </row>
    <row r="152" spans="1:10" ht="15.5" x14ac:dyDescent="0.35">
      <c r="A152" s="965" t="s">
        <v>106</v>
      </c>
      <c r="B152" s="966"/>
      <c r="C152" s="967"/>
      <c r="E152" s="274"/>
      <c r="F152" s="274"/>
    </row>
    <row r="153" spans="1:10" ht="15.5" x14ac:dyDescent="0.35">
      <c r="A153" s="971" t="s">
        <v>107</v>
      </c>
      <c r="B153" s="972"/>
      <c r="C153" s="973"/>
      <c r="E153" s="272"/>
      <c r="F153" s="272"/>
    </row>
    <row r="154" spans="1:10" ht="15.5" x14ac:dyDescent="0.35">
      <c r="A154" s="965" t="s">
        <v>108</v>
      </c>
      <c r="B154" s="966"/>
      <c r="C154" s="967"/>
      <c r="E154" s="274"/>
      <c r="F154" s="274"/>
    </row>
    <row r="155" spans="1:10" ht="16" thickBot="1" x14ac:dyDescent="0.4">
      <c r="A155" s="960" t="s">
        <v>109</v>
      </c>
      <c r="B155" s="961"/>
      <c r="C155" s="962"/>
      <c r="E155" s="272"/>
      <c r="F155" s="272"/>
    </row>
    <row r="172" spans="1:10" ht="16.399999999999999" customHeight="1" x14ac:dyDescent="0.35">
      <c r="A172" s="14"/>
      <c r="B172" s="14"/>
      <c r="C172" s="51"/>
      <c r="D172" s="14"/>
      <c r="E172" s="14"/>
      <c r="F172" s="17"/>
      <c r="G172" s="14"/>
      <c r="H172" s="14"/>
      <c r="I172" s="14"/>
      <c r="J172" s="14"/>
    </row>
    <row r="173" spans="1:10" ht="16.399999999999999" customHeight="1" x14ac:dyDescent="0.35">
      <c r="A173" s="66"/>
      <c r="B173" s="963" t="s">
        <v>59</v>
      </c>
      <c r="C173" s="963"/>
      <c r="D173" s="66"/>
      <c r="E173" s="66"/>
      <c r="F173" s="17"/>
      <c r="G173" s="66"/>
    </row>
    <row r="174" spans="1:10" ht="166.5" customHeight="1" x14ac:dyDescent="0.35">
      <c r="A174" s="68"/>
      <c r="B174" s="264" t="s">
        <v>95</v>
      </c>
      <c r="C174" s="264"/>
      <c r="D174" s="264"/>
      <c r="E174" s="264"/>
      <c r="F174" s="17"/>
      <c r="G174" s="68"/>
    </row>
    <row r="175" spans="1:10" ht="10.5" customHeight="1" x14ac:dyDescent="0.35">
      <c r="A175" s="68"/>
      <c r="B175" s="258"/>
      <c r="C175" s="258"/>
      <c r="D175" s="258"/>
      <c r="E175" s="258"/>
      <c r="F175" s="17"/>
      <c r="G175" s="68"/>
    </row>
    <row r="176" spans="1:10" ht="15.65" customHeight="1" x14ac:dyDescent="0.35">
      <c r="A176" s="68"/>
      <c r="B176" s="264" t="s">
        <v>60</v>
      </c>
      <c r="C176" s="264"/>
      <c r="D176" s="264"/>
      <c r="E176" s="264"/>
      <c r="F176" s="17"/>
      <c r="G176" s="68"/>
    </row>
    <row r="177" spans="1:10" ht="10.5" customHeight="1" x14ac:dyDescent="0.35">
      <c r="A177" s="68"/>
      <c r="B177" s="258"/>
      <c r="C177" s="258"/>
      <c r="D177" s="258"/>
      <c r="E177" s="258"/>
      <c r="F177" s="17"/>
      <c r="G177" s="68"/>
    </row>
    <row r="178" spans="1:10" ht="15.65" customHeight="1" x14ac:dyDescent="0.35">
      <c r="A178" s="68"/>
      <c r="B178" s="264" t="s">
        <v>84</v>
      </c>
      <c r="C178" s="264"/>
      <c r="D178" s="264"/>
      <c r="E178" s="264"/>
      <c r="F178" s="17"/>
      <c r="G178" s="68"/>
    </row>
    <row r="179" spans="1:10" ht="10.5" customHeight="1" x14ac:dyDescent="0.35">
      <c r="A179" s="68"/>
      <c r="B179" s="258"/>
      <c r="C179" s="258"/>
      <c r="D179" s="258"/>
      <c r="E179" s="258"/>
      <c r="F179" s="17"/>
      <c r="G179" s="68"/>
    </row>
    <row r="180" spans="1:10" ht="15.65" customHeight="1" x14ac:dyDescent="0.35">
      <c r="A180" s="68"/>
      <c r="B180" s="264" t="s">
        <v>71</v>
      </c>
      <c r="C180" s="264"/>
      <c r="D180" s="264"/>
      <c r="E180" s="264"/>
      <c r="F180" s="17"/>
      <c r="G180" s="68"/>
    </row>
    <row r="181" spans="1:10" ht="10.5" customHeight="1" x14ac:dyDescent="0.35">
      <c r="A181" s="68"/>
      <c r="B181" s="258"/>
      <c r="C181" s="258"/>
      <c r="D181" s="258"/>
      <c r="E181" s="258"/>
      <c r="F181" s="17"/>
      <c r="G181" s="68"/>
    </row>
    <row r="182" spans="1:10" ht="66.75" customHeight="1" x14ac:dyDescent="0.35">
      <c r="A182" s="68"/>
      <c r="B182" s="264" t="s">
        <v>94</v>
      </c>
      <c r="C182" s="264"/>
      <c r="D182" s="264"/>
      <c r="E182" s="264"/>
      <c r="F182" s="17"/>
      <c r="G182" s="68"/>
    </row>
    <row r="183" spans="1:10" ht="16.399999999999999" customHeight="1" x14ac:dyDescent="0.35">
      <c r="A183" s="64"/>
      <c r="B183" s="964"/>
      <c r="C183" s="964"/>
      <c r="D183" s="64"/>
      <c r="E183" s="64"/>
      <c r="F183" s="64"/>
      <c r="G183" s="64"/>
      <c r="H183" s="64"/>
      <c r="I183" s="64"/>
      <c r="J183" s="64"/>
    </row>
  </sheetData>
  <mergeCells count="109">
    <mergeCell ref="A2:C5"/>
    <mergeCell ref="A7:C7"/>
    <mergeCell ref="A8:C8"/>
    <mergeCell ref="A12:C12"/>
    <mergeCell ref="A29:C29"/>
    <mergeCell ref="A32:C32"/>
    <mergeCell ref="A33:C33"/>
    <mergeCell ref="A36:C36"/>
    <mergeCell ref="A39:C39"/>
    <mergeCell ref="A42:C42"/>
    <mergeCell ref="A13:C13"/>
    <mergeCell ref="A14:C14"/>
    <mergeCell ref="A19:C19"/>
    <mergeCell ref="A20:C20"/>
    <mergeCell ref="A23:C23"/>
    <mergeCell ref="A26:C26"/>
    <mergeCell ref="B55:C55"/>
    <mergeCell ref="A56:C56"/>
    <mergeCell ref="B57:C57"/>
    <mergeCell ref="A58:C58"/>
    <mergeCell ref="B59:C59"/>
    <mergeCell ref="A61:C61"/>
    <mergeCell ref="A45:C45"/>
    <mergeCell ref="A48:C48"/>
    <mergeCell ref="A51:C51"/>
    <mergeCell ref="A52:C52"/>
    <mergeCell ref="B53:C53"/>
    <mergeCell ref="A54:C54"/>
    <mergeCell ref="A72:C72"/>
    <mergeCell ref="A73:C73"/>
    <mergeCell ref="A74:C74"/>
    <mergeCell ref="A75:C75"/>
    <mergeCell ref="A77:C77"/>
    <mergeCell ref="A79:C79"/>
    <mergeCell ref="A62:C62"/>
    <mergeCell ref="A63:C63"/>
    <mergeCell ref="A65:C65"/>
    <mergeCell ref="A67:C67"/>
    <mergeCell ref="A69:C69"/>
    <mergeCell ref="A71:C71"/>
    <mergeCell ref="A89:C89"/>
    <mergeCell ref="A90:C90"/>
    <mergeCell ref="A91:C91"/>
    <mergeCell ref="A92:C92"/>
    <mergeCell ref="A94:C94"/>
    <mergeCell ref="A95:C95"/>
    <mergeCell ref="A81:C81"/>
    <mergeCell ref="A83:C83"/>
    <mergeCell ref="A84:C84"/>
    <mergeCell ref="A85:C85"/>
    <mergeCell ref="A87:C87"/>
    <mergeCell ref="A88:C88"/>
    <mergeCell ref="A102:C102"/>
    <mergeCell ref="A104:C104"/>
    <mergeCell ref="A105:C105"/>
    <mergeCell ref="B106:C106"/>
    <mergeCell ref="B107:C107"/>
    <mergeCell ref="B108:C108"/>
    <mergeCell ref="A96:C96"/>
    <mergeCell ref="A97:C97"/>
    <mergeCell ref="A98:C98"/>
    <mergeCell ref="A99:C99"/>
    <mergeCell ref="A100:C100"/>
    <mergeCell ref="A101:C101"/>
    <mergeCell ref="B115:C115"/>
    <mergeCell ref="B116:C116"/>
    <mergeCell ref="B117:C117"/>
    <mergeCell ref="B118:C118"/>
    <mergeCell ref="B119:C119"/>
    <mergeCell ref="B120:C120"/>
    <mergeCell ref="B109:C109"/>
    <mergeCell ref="B110:C110"/>
    <mergeCell ref="B111:C111"/>
    <mergeCell ref="B112:C112"/>
    <mergeCell ref="A113:C113"/>
    <mergeCell ref="A114:C114"/>
    <mergeCell ref="A127:C127"/>
    <mergeCell ref="A129:C129"/>
    <mergeCell ref="A130:C130"/>
    <mergeCell ref="A132:C132"/>
    <mergeCell ref="A134:C134"/>
    <mergeCell ref="A135:C135"/>
    <mergeCell ref="B121:C121"/>
    <mergeCell ref="B122:C122"/>
    <mergeCell ref="B123:C123"/>
    <mergeCell ref="B124:C124"/>
    <mergeCell ref="B125:C125"/>
    <mergeCell ref="B126:C126"/>
    <mergeCell ref="A142:C142"/>
    <mergeCell ref="A144:C144"/>
    <mergeCell ref="A145:C145"/>
    <mergeCell ref="A146:C146"/>
    <mergeCell ref="A147:C147"/>
    <mergeCell ref="A148:C148"/>
    <mergeCell ref="A136:C136"/>
    <mergeCell ref="A137:C137"/>
    <mergeCell ref="A138:C138"/>
    <mergeCell ref="A139:C139"/>
    <mergeCell ref="A140:C140"/>
    <mergeCell ref="A141:C141"/>
    <mergeCell ref="A155:C155"/>
    <mergeCell ref="B173:C173"/>
    <mergeCell ref="B183:C183"/>
    <mergeCell ref="A149:C149"/>
    <mergeCell ref="A150:C150"/>
    <mergeCell ref="A151:C151"/>
    <mergeCell ref="A152:C152"/>
    <mergeCell ref="A153:C153"/>
    <mergeCell ref="A154:C15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5AC180A8A347449E2C4FCA2B6D1A8B" ma:contentTypeVersion="10" ma:contentTypeDescription="Create a new document." ma:contentTypeScope="" ma:versionID="635402fd05e9b903690a42f7666ff1ab">
  <xsd:schema xmlns:xsd="http://www.w3.org/2001/XMLSchema" xmlns:xs="http://www.w3.org/2001/XMLSchema" xmlns:p="http://schemas.microsoft.com/office/2006/metadata/properties" xmlns:ns2="216e62fc-3abe-41f5-b0ce-1d0df44b3f60" xmlns:ns3="01560125-9f22-47c9-8f26-ad59693437ee" targetNamespace="http://schemas.microsoft.com/office/2006/metadata/properties" ma:root="true" ma:fieldsID="f13204ed656e110748caa2854323503a" ns2:_="" ns3:_="">
    <xsd:import namespace="216e62fc-3abe-41f5-b0ce-1d0df44b3f60"/>
    <xsd:import namespace="01560125-9f22-47c9-8f26-ad59693437e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6e62fc-3abe-41f5-b0ce-1d0df44b3f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560125-9f22-47c9-8f26-ad59693437e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FBDDB2-40F1-416C-AFF8-4B59F9EBC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6e62fc-3abe-41f5-b0ce-1d0df44b3f60"/>
    <ds:schemaRef ds:uri="01560125-9f22-47c9-8f26-ad59693437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3A72E8-FDA8-4DC9-8A89-1427484A7BB6}">
  <ds:schemaRefs>
    <ds:schemaRef ds:uri="http://schemas.microsoft.com/sharepoint/v3/contenttype/forms"/>
  </ds:schemaRefs>
</ds:datastoreItem>
</file>

<file path=customXml/itemProps3.xml><?xml version="1.0" encoding="utf-8"?>
<ds:datastoreItem xmlns:ds="http://schemas.openxmlformats.org/officeDocument/2006/customXml" ds:itemID="{66426740-0485-4FBC-BB3A-62FFF99543EB}">
  <ds:schemaRefs>
    <ds:schemaRef ds:uri="http://schemas.microsoft.com/office/2006/documentManagement/types"/>
    <ds:schemaRef ds:uri="http://www.w3.org/XML/1998/namespace"/>
    <ds:schemaRef ds:uri="http://purl.org/dc/terms/"/>
    <ds:schemaRef ds:uri="http://purl.org/dc/elements/1.1/"/>
    <ds:schemaRef ds:uri="http://schemas.microsoft.com/office/2006/metadata/properties"/>
    <ds:schemaRef ds:uri="216e62fc-3abe-41f5-b0ce-1d0df44b3f60"/>
    <ds:schemaRef ds:uri="http://purl.org/dc/dcmitype/"/>
    <ds:schemaRef ds:uri="01560125-9f22-47c9-8f26-ad59693437e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Fact Sheet</vt:lpstr>
      <vt:lpstr>Fact Sheet (blanc)</vt:lpstr>
      <vt:lpstr>Fact Sheet (banded)</vt:lpstr>
      <vt:lpstr>Footnotes</vt:lpstr>
      <vt:lpstr>fact sheet backup</vt:lpstr>
      <vt:lpstr>Sheet2</vt:lpstr>
      <vt:lpstr>Fact Sheet Y</vt:lpstr>
      <vt:lpstr>'Fact Sheet'!Print_Area</vt:lpstr>
      <vt:lpstr>'Fact Sheet (banded)'!Print_Area</vt:lpstr>
      <vt:lpstr>'Fact Sheet (blanc)'!Print_Area</vt:lpstr>
      <vt:lpstr>'Fact Sheet'!Print_Titles</vt:lpstr>
      <vt:lpstr>'Fact Sheet (banded)'!Print_Titles</vt:lpstr>
      <vt:lpstr>'Fact Sheet (blanc)'!Print_Titles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Fact Sheet</dc:title>
  <dc:creator>Workiva - Alena Mukasei</dc:creator>
  <cp:lastModifiedBy>Irina Khrobort</cp:lastModifiedBy>
  <cp:lastPrinted>2025-02-20T01:10:01Z</cp:lastPrinted>
  <dcterms:created xsi:type="dcterms:W3CDTF">2019-05-02T00:26:34Z</dcterms:created>
  <dcterms:modified xsi:type="dcterms:W3CDTF">2025-02-20T01:16:45Z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40afe918-cc83-4696-a05f-092c6bc97280</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0x010100B05AC180A8A347449E2C4FCA2B6D1A8B</vt:lpwstr>
  </property>
  <property fmtid="{D5CDD505-2E9C-101B-9397-08002B2CF9AE}" pid="6" name="MSIP_Label_2a535040-0af2-483f-adc3-a132c21e3e2b_Enabled">
    <vt:lpwstr>true</vt:lpwstr>
  </property>
  <property fmtid="{D5CDD505-2E9C-101B-9397-08002B2CF9AE}" pid="7" name="MSIP_Label_2a535040-0af2-483f-adc3-a132c21e3e2b_SetDate">
    <vt:lpwstr>2022-10-26T14:05:22Z</vt:lpwstr>
  </property>
  <property fmtid="{D5CDD505-2E9C-101B-9397-08002B2CF9AE}" pid="8" name="MSIP_Label_2a535040-0af2-483f-adc3-a132c21e3e2b_Method">
    <vt:lpwstr>Standard</vt:lpwstr>
  </property>
  <property fmtid="{D5CDD505-2E9C-101B-9397-08002B2CF9AE}" pid="9" name="MSIP_Label_2a535040-0af2-483f-adc3-a132c21e3e2b_Name">
    <vt:lpwstr>EPAM_Confidential</vt:lpwstr>
  </property>
  <property fmtid="{D5CDD505-2E9C-101B-9397-08002B2CF9AE}" pid="10" name="MSIP_Label_2a535040-0af2-483f-adc3-a132c21e3e2b_SiteId">
    <vt:lpwstr>b41b72d0-4e9f-4c26-8a69-f949f367c91d</vt:lpwstr>
  </property>
  <property fmtid="{D5CDD505-2E9C-101B-9397-08002B2CF9AE}" pid="11" name="MSIP_Label_2a535040-0af2-483f-adc3-a132c21e3e2b_ActionId">
    <vt:lpwstr>7289b06c-d6f8-4189-80bf-ad09af3b5fa0</vt:lpwstr>
  </property>
  <property fmtid="{D5CDD505-2E9C-101B-9397-08002B2CF9AE}" pid="12" name="MSIP_Label_2a535040-0af2-483f-adc3-a132c21e3e2b_ContentBits">
    <vt:lpwstr>0</vt:lpwstr>
  </property>
</Properties>
</file>