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ccuaam\Desktop\"/>
    </mc:Choice>
  </mc:AlternateContent>
  <xr:revisionPtr revIDLastSave="0" documentId="13_ncr:1_{6AE6F728-8F39-4A89-AB4E-060BBE09A26A}" xr6:coauthVersionLast="47" xr6:coauthVersionMax="47" xr10:uidLastSave="{00000000-0000-0000-0000-000000000000}"/>
  <bookViews>
    <workbookView xWindow="-12780" yWindow="2595" windowWidth="21600" windowHeight="11385" xr2:uid="{00000000-000D-0000-FFFF-FFFF00000000}"/>
  </bookViews>
  <sheets>
    <sheet name="Historical Segment Financial" sheetId="1" r:id="rId1"/>
    <sheet name="Historical Ongoing" sheetId="2" r:id="rId2"/>
    <sheet name="Net Earnings to EBI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F6uazAd1QU0BzcHtogO/3EEZRNbrq5RL5daOoA3HMO4="/>
    </ext>
  </extLst>
</workbook>
</file>

<file path=xl/calcChain.xml><?xml version="1.0" encoding="utf-8"?>
<calcChain xmlns="http://schemas.openxmlformats.org/spreadsheetml/2006/main">
  <c r="F8" i="3" l="1"/>
  <c r="F9" i="3"/>
  <c r="F10" i="3"/>
  <c r="F11" i="3"/>
  <c r="F6" i="3"/>
  <c r="F14" i="2"/>
  <c r="F13" i="2"/>
  <c r="F9" i="2"/>
  <c r="F6" i="2"/>
  <c r="S61" i="1"/>
  <c r="M44" i="1"/>
  <c r="M41" i="1"/>
  <c r="L41" i="1"/>
  <c r="K41" i="1"/>
  <c r="J41" i="1"/>
  <c r="M31" i="1"/>
  <c r="L31" i="1"/>
  <c r="K31" i="1"/>
  <c r="J31" i="1"/>
  <c r="J21" i="1"/>
  <c r="K21" i="1"/>
  <c r="L21" i="1"/>
  <c r="M21" i="1"/>
  <c r="I21" i="1"/>
  <c r="C64" i="1" l="1"/>
  <c r="D64" i="1"/>
  <c r="E64" i="1"/>
  <c r="F64" i="1"/>
  <c r="G64" i="1"/>
  <c r="D61" i="1"/>
  <c r="E61" i="1"/>
  <c r="F61" i="1"/>
  <c r="G61" i="1"/>
  <c r="C61" i="1"/>
  <c r="D54" i="1"/>
  <c r="E54" i="1"/>
  <c r="F54" i="1"/>
  <c r="G54" i="1"/>
  <c r="C54" i="1"/>
  <c r="D51" i="1"/>
  <c r="E51" i="1"/>
  <c r="F51" i="1"/>
  <c r="G51" i="1"/>
  <c r="C51" i="1"/>
  <c r="D44" i="1"/>
  <c r="E44" i="1"/>
  <c r="F44" i="1"/>
  <c r="G44" i="1"/>
  <c r="C44" i="1"/>
  <c r="D41" i="1"/>
  <c r="E41" i="1"/>
  <c r="F41" i="1"/>
  <c r="G41" i="1"/>
  <c r="C41" i="1"/>
  <c r="D34" i="1"/>
  <c r="E34" i="1"/>
  <c r="F34" i="1"/>
  <c r="G34" i="1"/>
  <c r="C34" i="1"/>
  <c r="D31" i="1"/>
  <c r="E31" i="1"/>
  <c r="F31" i="1"/>
  <c r="G31" i="1"/>
  <c r="C31" i="1"/>
  <c r="D24" i="1"/>
  <c r="E24" i="1"/>
  <c r="F24" i="1"/>
  <c r="G24" i="1"/>
  <c r="C24" i="1"/>
  <c r="D21" i="1"/>
  <c r="E21" i="1"/>
  <c r="F21" i="1"/>
  <c r="G21" i="1"/>
  <c r="C21" i="1"/>
  <c r="P64" i="1"/>
  <c r="Q64" i="1"/>
  <c r="R64" i="1"/>
  <c r="S64" i="1"/>
  <c r="O64" i="1"/>
  <c r="P61" i="1"/>
  <c r="Q61" i="1"/>
  <c r="R61" i="1"/>
  <c r="O61" i="1"/>
  <c r="P54" i="1"/>
  <c r="Q54" i="1"/>
  <c r="R54" i="1"/>
  <c r="S54" i="1"/>
  <c r="O54" i="1"/>
  <c r="P51" i="1"/>
  <c r="Q51" i="1"/>
  <c r="R51" i="1"/>
  <c r="S51" i="1"/>
  <c r="O51" i="1"/>
  <c r="P44" i="1"/>
  <c r="Q44" i="1"/>
  <c r="R44" i="1"/>
  <c r="S44" i="1"/>
  <c r="O44" i="1"/>
  <c r="P41" i="1"/>
  <c r="Q41" i="1"/>
  <c r="R41" i="1"/>
  <c r="S41" i="1"/>
  <c r="O41" i="1"/>
  <c r="P34" i="1"/>
  <c r="Q34" i="1"/>
  <c r="R34" i="1"/>
  <c r="S34" i="1"/>
  <c r="O34" i="1"/>
  <c r="P24" i="1"/>
  <c r="Q24" i="1"/>
  <c r="R24" i="1"/>
  <c r="S24" i="1"/>
  <c r="O24" i="1"/>
  <c r="P31" i="1"/>
  <c r="Q31" i="1"/>
  <c r="R31" i="1"/>
  <c r="S31" i="1"/>
  <c r="O31" i="1"/>
  <c r="P21" i="1"/>
  <c r="Q21" i="1"/>
  <c r="R21" i="1"/>
  <c r="S21" i="1"/>
  <c r="O21" i="1"/>
  <c r="J61" i="1" l="1"/>
  <c r="K61" i="1"/>
  <c r="L61" i="1"/>
  <c r="M61" i="1"/>
  <c r="I61" i="1"/>
  <c r="J34" i="1"/>
  <c r="K34" i="1"/>
  <c r="L34" i="1"/>
  <c r="M34" i="1"/>
  <c r="I34" i="1"/>
  <c r="J51" i="1"/>
  <c r="K51" i="1"/>
  <c r="L51" i="1"/>
  <c r="M51" i="1"/>
  <c r="I51" i="1"/>
  <c r="L64" i="1"/>
  <c r="M64" i="1"/>
  <c r="J64" i="1"/>
  <c r="K64" i="1"/>
  <c r="I64" i="1"/>
  <c r="J54" i="1"/>
  <c r="K54" i="1"/>
  <c r="L54" i="1"/>
  <c r="M54" i="1"/>
  <c r="I54" i="1"/>
  <c r="J44" i="1"/>
  <c r="K44" i="1"/>
  <c r="L44" i="1"/>
  <c r="I44" i="1"/>
  <c r="I41" i="1"/>
  <c r="I31" i="1"/>
  <c r="AB31" i="1"/>
  <c r="F25" i="1"/>
  <c r="F65" i="1"/>
  <c r="F55" i="1"/>
  <c r="F45" i="1"/>
  <c r="F35" i="1"/>
  <c r="F15" i="1" l="1"/>
  <c r="F12" i="1"/>
  <c r="F9" i="1"/>
  <c r="F7" i="1"/>
  <c r="G8" i="1"/>
  <c r="F13" i="1"/>
  <c r="F14" i="1" s="1"/>
  <c r="G13" i="1"/>
  <c r="G14" i="1" s="1"/>
  <c r="G11" i="1"/>
  <c r="F11" i="1"/>
  <c r="F8" i="1" l="1"/>
</calcChain>
</file>

<file path=xl/sharedStrings.xml><?xml version="1.0" encoding="utf-8"?>
<sst xmlns="http://schemas.openxmlformats.org/spreadsheetml/2006/main" count="257" uniqueCount="43">
  <si>
    <t>(UNAUDITED)</t>
  </si>
  <si>
    <t>Total Whirlpool</t>
  </si>
  <si>
    <t>Amounts in millions</t>
  </si>
  <si>
    <t>Q1</t>
  </si>
  <si>
    <t>Q2</t>
  </si>
  <si>
    <t>Q3</t>
  </si>
  <si>
    <t>Q4</t>
  </si>
  <si>
    <t>Full Year</t>
  </si>
  <si>
    <t>Net Sales</t>
  </si>
  <si>
    <t>Gross Margin</t>
  </si>
  <si>
    <t>Gross Margin %</t>
  </si>
  <si>
    <t>Selling, General and Administrative Expenses</t>
  </si>
  <si>
    <t>Earnings Before Interest and Taxes</t>
  </si>
  <si>
    <t>EBIT Margin %</t>
  </si>
  <si>
    <t>Net earnings (loss) available to Whirlpool</t>
  </si>
  <si>
    <t>Ongoing Earnings Before Interest and Taxes</t>
  </si>
  <si>
    <t>Ongoing EBIT Margin %</t>
  </si>
  <si>
    <t>Depreciation and Amortization</t>
  </si>
  <si>
    <t>MDA NAR</t>
  </si>
  <si>
    <t>Earnings before Interest and Taxes</t>
  </si>
  <si>
    <t>MDA Europe</t>
  </si>
  <si>
    <t>MDA LAR</t>
  </si>
  <si>
    <t>MDA Asia</t>
  </si>
  <si>
    <t>SDA Global</t>
  </si>
  <si>
    <t>Corp</t>
  </si>
  <si>
    <t>nm</t>
  </si>
  <si>
    <t>HISTORICAL ONGOING EBIT RECONCILIATION</t>
  </si>
  <si>
    <t>Restructuring</t>
  </si>
  <si>
    <t>Impairment of goodwill, intangibles and other assets</t>
  </si>
  <si>
    <t>Impact of M&amp;A Transactions</t>
  </si>
  <si>
    <t>Substantial liquidation of subsidiary</t>
  </si>
  <si>
    <t>(Gain) loss on previously held equity interest</t>
  </si>
  <si>
    <t>Product warranty and liability (income) expense</t>
  </si>
  <si>
    <t>Legacy EMEA legal matters</t>
  </si>
  <si>
    <t>NET EARNINGS TO EBIT RECONCILIATION</t>
  </si>
  <si>
    <t>Net Earnings (Loss) Available to WHR</t>
  </si>
  <si>
    <t>Net Earnings (Loss) Margin</t>
  </si>
  <si>
    <t>Net Earnings Available to Non-Controlling Interests</t>
  </si>
  <si>
    <t>Income Tax Expense</t>
  </si>
  <si>
    <t>Interest Expense</t>
  </si>
  <si>
    <t>Earnings Before Interest &amp; Taxes</t>
  </si>
  <si>
    <t>HISTORICAL SEGMENT FINANCIAL DATA*</t>
  </si>
  <si>
    <t xml:space="preserve">* Certain data points throughout have been updated subesquent to the version furnished as Exhibit 99.2 to the 8-K filed on January 29,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</si>
</sst>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>
    <font>
      <sz val="11"/>
      <color theme="1"/>
      <name val="Calibri"/>
      <scheme val="minor"/>
    </font>
    <font>
      <sz val="11"/>
      <color theme="1"/>
      <name val="&quot;Open Sans&quot;"/>
    </font>
    <font>
      <sz val="11"/>
      <color theme="1"/>
      <name val="Calibri"/>
    </font>
    <font>
      <b/>
      <sz val="9"/>
      <color rgb="FFFFFFFF"/>
      <name val="&quot;Open Sans&quot;"/>
    </font>
    <font>
      <b/>
      <sz val="8"/>
      <color rgb="FFFFFFFF"/>
      <name val="&quot;Open Sans&quot;"/>
    </font>
    <font>
      <sz val="9"/>
      <color theme="1"/>
      <name val="&quot;Open Sans&quot;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12F60"/>
        <bgColor rgb="FF012F60"/>
      </patternFill>
    </fill>
    <fill>
      <patternFill patternType="solid">
        <fgColor rgb="FFF3F3F3"/>
        <bgColor rgb="FFF3F3F3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164" fontId="2" fillId="0" borderId="0" xfId="0" applyNumberFormat="1" applyFont="1"/>
    <xf numFmtId="0" fontId="5" fillId="3" borderId="0" xfId="0" applyFont="1" applyFill="1" applyAlignment="1">
      <alignment wrapText="1"/>
    </xf>
    <xf numFmtId="165" fontId="2" fillId="0" borderId="0" xfId="0" applyNumberFormat="1" applyFont="1"/>
    <xf numFmtId="164" fontId="5" fillId="0" borderId="0" xfId="0" applyNumberFormat="1" applyFont="1" applyAlignment="1">
      <alignment horizontal="center" wrapText="1"/>
    </xf>
    <xf numFmtId="164" fontId="5" fillId="3" borderId="0" xfId="0" applyNumberFormat="1" applyFont="1" applyFill="1" applyAlignment="1">
      <alignment horizontal="center"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center" wrapText="1"/>
    </xf>
    <xf numFmtId="9" fontId="5" fillId="3" borderId="0" xfId="0" applyNumberFormat="1" applyFont="1" applyFill="1" applyAlignment="1">
      <alignment horizontal="right" wrapText="1"/>
    </xf>
    <xf numFmtId="0" fontId="5" fillId="0" borderId="1" xfId="0" applyFont="1" applyBorder="1" applyAlignment="1">
      <alignment wrapText="1"/>
    </xf>
    <xf numFmtId="0" fontId="2" fillId="0" borderId="1" xfId="0" applyFont="1" applyBorder="1"/>
    <xf numFmtId="164" fontId="5" fillId="0" borderId="1" xfId="0" applyNumberFormat="1" applyFont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Alignment="1">
      <alignment horizontal="right" wrapText="1"/>
    </xf>
    <xf numFmtId="164" fontId="2" fillId="0" borderId="0" xfId="0" applyNumberFormat="1" applyFont="1" applyAlignment="1"/>
    <xf numFmtId="165" fontId="5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/>
    <xf numFmtId="164" fontId="5" fillId="4" borderId="0" xfId="0" applyNumberFormat="1" applyFont="1" applyFill="1" applyAlignment="1">
      <alignment horizontal="right" wrapText="1"/>
    </xf>
    <xf numFmtId="0" fontId="0" fillId="0" borderId="0" xfId="0" applyFont="1" applyAlignment="1"/>
    <xf numFmtId="0" fontId="3" fillId="2" borderId="0" xfId="0" applyFont="1" applyFill="1" applyAlignment="1">
      <alignment horizontal="center" wrapText="1"/>
    </xf>
    <xf numFmtId="0" fontId="0" fillId="0" borderId="0" xfId="0" applyFont="1" applyAlignment="1"/>
    <xf numFmtId="164" fontId="2" fillId="0" borderId="0" xfId="0" applyNumberFormat="1" applyFont="1" applyFill="1"/>
    <xf numFmtId="165" fontId="2" fillId="0" borderId="0" xfId="0" applyNumberFormat="1" applyFont="1" applyFill="1"/>
    <xf numFmtId="164" fontId="5" fillId="5" borderId="0" xfId="0" applyNumberFormat="1" applyFont="1" applyFill="1" applyAlignment="1">
      <alignment horizontal="right" wrapText="1"/>
    </xf>
    <xf numFmtId="165" fontId="5" fillId="5" borderId="0" xfId="0" applyNumberFormat="1" applyFont="1" applyFill="1" applyAlignment="1">
      <alignment horizontal="right" wrapText="1"/>
    </xf>
    <xf numFmtId="164" fontId="5" fillId="3" borderId="0" xfId="1" applyNumberFormat="1" applyFont="1" applyFill="1" applyAlignment="1">
      <alignment wrapText="1"/>
    </xf>
    <xf numFmtId="0" fontId="5" fillId="5" borderId="0" xfId="0" applyFont="1" applyFill="1" applyAlignment="1">
      <alignment wrapText="1"/>
    </xf>
    <xf numFmtId="164" fontId="5" fillId="5" borderId="0" xfId="1" applyNumberFormat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0"/>
  <sheetViews>
    <sheetView showGridLines="0" tabSelected="1" topLeftCell="A34" zoomScaleNormal="100" workbookViewId="0">
      <selection activeCell="O85" sqref="O85"/>
    </sheetView>
  </sheetViews>
  <sheetFormatPr defaultColWidth="14.44140625" defaultRowHeight="15" customHeight="1"/>
  <cols>
    <col min="1" max="1" width="44.88671875" customWidth="1"/>
    <col min="2" max="2" width="1.44140625" customWidth="1"/>
    <col min="3" max="7" width="8.88671875" customWidth="1"/>
    <col min="8" max="8" width="1.44140625" customWidth="1"/>
    <col min="9" max="12" width="8.88671875" customWidth="1"/>
    <col min="13" max="13" width="9.6640625" customWidth="1"/>
    <col min="14" max="14" width="1.44140625" customWidth="1"/>
    <col min="15" max="18" width="8.88671875" customWidth="1"/>
    <col min="19" max="19" width="9.6640625" customWidth="1"/>
    <col min="20" max="28" width="8.6640625" customWidth="1"/>
  </cols>
  <sheetData>
    <row r="1" spans="1:28" s="28" customFormat="1" ht="15" customHeight="1">
      <c r="A1" s="39" t="s">
        <v>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2"/>
    </row>
    <row r="2" spans="1:28" s="28" customFormat="1" ht="15" customHeight="1">
      <c r="A2" s="38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8" s="26" customFormat="1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1"/>
      <c r="V3" s="1"/>
      <c r="W3" s="1"/>
      <c r="X3" s="1"/>
      <c r="Y3" s="1"/>
      <c r="Z3" s="1"/>
      <c r="AA3" s="1"/>
      <c r="AB3" s="1"/>
    </row>
    <row r="4" spans="1:28" ht="14.25" customHeight="1">
      <c r="A4" s="3" t="s">
        <v>1</v>
      </c>
      <c r="B4" s="2"/>
      <c r="C4" s="36">
        <v>2023</v>
      </c>
      <c r="D4" s="36"/>
      <c r="E4" s="36"/>
      <c r="F4" s="36"/>
      <c r="G4" s="36"/>
      <c r="H4" s="2"/>
      <c r="I4" s="36">
        <v>2022</v>
      </c>
      <c r="J4" s="37"/>
      <c r="K4" s="37"/>
      <c r="L4" s="37"/>
      <c r="M4" s="37"/>
      <c r="N4" s="2"/>
      <c r="O4" s="36">
        <v>2021</v>
      </c>
      <c r="P4" s="36"/>
      <c r="Q4" s="36"/>
      <c r="R4" s="36"/>
      <c r="S4" s="36"/>
      <c r="T4" s="1"/>
      <c r="U4" s="1"/>
      <c r="V4" s="1"/>
      <c r="W4" s="1"/>
      <c r="X4" s="1"/>
      <c r="Y4" s="1"/>
      <c r="Z4" s="1"/>
      <c r="AA4" s="1"/>
      <c r="AB4" s="1"/>
    </row>
    <row r="5" spans="1:28" ht="14.25" customHeight="1">
      <c r="A5" s="5" t="s">
        <v>2</v>
      </c>
      <c r="B5" s="2"/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2"/>
      <c r="I5" s="4" t="s">
        <v>3</v>
      </c>
      <c r="J5" s="4" t="s">
        <v>4</v>
      </c>
      <c r="K5" s="4" t="s">
        <v>5</v>
      </c>
      <c r="L5" s="4" t="s">
        <v>6</v>
      </c>
      <c r="M5" s="4" t="s">
        <v>7</v>
      </c>
      <c r="N5" s="2"/>
      <c r="O5" s="4" t="s">
        <v>3</v>
      </c>
      <c r="P5" s="4" t="s">
        <v>4</v>
      </c>
      <c r="Q5" s="4" t="s">
        <v>5</v>
      </c>
      <c r="R5" s="4" t="s">
        <v>6</v>
      </c>
      <c r="S5" s="4" t="s">
        <v>7</v>
      </c>
      <c r="T5" s="1"/>
      <c r="U5" s="23"/>
      <c r="V5" s="1"/>
      <c r="W5" s="1"/>
      <c r="X5" s="1"/>
      <c r="Y5" s="1"/>
      <c r="Z5" s="1"/>
      <c r="AA5" s="1"/>
      <c r="AB5" s="1"/>
    </row>
    <row r="6" spans="1:28" ht="14.25" customHeight="1">
      <c r="A6" s="6" t="s">
        <v>8</v>
      </c>
      <c r="B6" s="2"/>
      <c r="C6" s="20">
        <v>4649</v>
      </c>
      <c r="D6" s="20">
        <v>4792</v>
      </c>
      <c r="E6" s="20">
        <v>4926</v>
      </c>
      <c r="F6" s="20">
        <v>5088</v>
      </c>
      <c r="G6" s="20">
        <v>19455</v>
      </c>
      <c r="H6" s="29"/>
      <c r="I6" s="20">
        <v>4920</v>
      </c>
      <c r="J6" s="20">
        <v>5097</v>
      </c>
      <c r="K6" s="20">
        <v>4784</v>
      </c>
      <c r="L6" s="20">
        <v>4923</v>
      </c>
      <c r="M6" s="20">
        <v>19724</v>
      </c>
      <c r="N6" s="29"/>
      <c r="O6" s="20">
        <v>5358</v>
      </c>
      <c r="P6" s="20">
        <v>5324</v>
      </c>
      <c r="Q6" s="20">
        <v>5488</v>
      </c>
      <c r="R6" s="20">
        <v>5815</v>
      </c>
      <c r="S6" s="20">
        <v>21985</v>
      </c>
      <c r="T6" s="1"/>
      <c r="U6" s="1"/>
      <c r="V6" s="1"/>
      <c r="W6" s="1"/>
      <c r="X6" s="1"/>
      <c r="Y6" s="1"/>
      <c r="Z6" s="1"/>
      <c r="AA6" s="1"/>
      <c r="AB6" s="1"/>
    </row>
    <row r="7" spans="1:28" ht="14.25" customHeight="1">
      <c r="A7" s="8" t="s">
        <v>9</v>
      </c>
      <c r="B7" s="2"/>
      <c r="C7" s="31">
        <v>763</v>
      </c>
      <c r="D7" s="31">
        <v>816</v>
      </c>
      <c r="E7" s="31">
        <v>799</v>
      </c>
      <c r="F7" s="31">
        <f>G7-E7-D7-C7</f>
        <v>792</v>
      </c>
      <c r="G7" s="31">
        <v>3170</v>
      </c>
      <c r="H7" s="7"/>
      <c r="I7" s="31">
        <v>851</v>
      </c>
      <c r="J7" s="31">
        <v>897</v>
      </c>
      <c r="K7" s="31">
        <v>680</v>
      </c>
      <c r="L7" s="31">
        <v>645</v>
      </c>
      <c r="M7" s="31">
        <v>3073</v>
      </c>
      <c r="N7" s="7"/>
      <c r="O7" s="31">
        <v>1148</v>
      </c>
      <c r="P7" s="31">
        <v>1090</v>
      </c>
      <c r="Q7" s="31">
        <v>1108</v>
      </c>
      <c r="R7" s="31">
        <v>1063</v>
      </c>
      <c r="S7" s="31">
        <v>4409</v>
      </c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>
      <c r="A8" s="6" t="s">
        <v>10</v>
      </c>
      <c r="B8" s="2"/>
      <c r="C8" s="22">
        <v>0.16400000000000001</v>
      </c>
      <c r="D8" s="22">
        <v>0.17</v>
      </c>
      <c r="E8" s="22">
        <v>0.16200000000000001</v>
      </c>
      <c r="F8" s="22">
        <f>F7/F6</f>
        <v>0.15566037735849056</v>
      </c>
      <c r="G8" s="22">
        <f>G7/G6</f>
        <v>0.16294011822153687</v>
      </c>
      <c r="H8" s="30"/>
      <c r="I8" s="22">
        <v>0.17299999999999999</v>
      </c>
      <c r="J8" s="22">
        <v>0.17599999999999999</v>
      </c>
      <c r="K8" s="22">
        <v>0.14199999999999999</v>
      </c>
      <c r="L8" s="22">
        <v>0.13100000000000001</v>
      </c>
      <c r="M8" s="22">
        <v>0.156</v>
      </c>
      <c r="N8" s="30"/>
      <c r="O8" s="22">
        <v>0.214</v>
      </c>
      <c r="P8" s="22">
        <v>0.20499999999999999</v>
      </c>
      <c r="Q8" s="22">
        <v>0.20200000000000001</v>
      </c>
      <c r="R8" s="22">
        <v>0.183</v>
      </c>
      <c r="S8" s="22">
        <v>0.20100000000000001</v>
      </c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>
      <c r="A9" s="8" t="s">
        <v>11</v>
      </c>
      <c r="B9" s="2"/>
      <c r="C9" s="31">
        <v>487</v>
      </c>
      <c r="D9" s="31">
        <v>476</v>
      </c>
      <c r="E9" s="31">
        <v>473</v>
      </c>
      <c r="F9" s="31">
        <f>G9-C9-D9-E9</f>
        <v>557</v>
      </c>
      <c r="G9" s="31">
        <v>1993</v>
      </c>
      <c r="H9" s="7"/>
      <c r="I9" s="31">
        <v>376</v>
      </c>
      <c r="J9" s="31">
        <v>461</v>
      </c>
      <c r="K9" s="31">
        <v>446</v>
      </c>
      <c r="L9" s="31">
        <v>537</v>
      </c>
      <c r="M9" s="31">
        <v>1820</v>
      </c>
      <c r="N9" s="7"/>
      <c r="O9" s="31">
        <v>493</v>
      </c>
      <c r="P9" s="31">
        <v>509</v>
      </c>
      <c r="Q9" s="31">
        <v>524</v>
      </c>
      <c r="R9" s="31">
        <v>555</v>
      </c>
      <c r="S9" s="31">
        <v>2081</v>
      </c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>
      <c r="A10" s="6" t="s">
        <v>12</v>
      </c>
      <c r="B10" s="2"/>
      <c r="C10" s="20">
        <v>-33</v>
      </c>
      <c r="D10" s="20">
        <v>290</v>
      </c>
      <c r="E10" s="20">
        <v>266</v>
      </c>
      <c r="F10" s="20">
        <v>393</v>
      </c>
      <c r="G10" s="20">
        <v>916</v>
      </c>
      <c r="H10" s="29"/>
      <c r="I10" s="20">
        <v>463</v>
      </c>
      <c r="J10" s="20">
        <v>-286</v>
      </c>
      <c r="K10" s="20">
        <v>238</v>
      </c>
      <c r="L10" s="20">
        <v>-1471</v>
      </c>
      <c r="M10" s="20">
        <v>-1056</v>
      </c>
      <c r="N10" s="29"/>
      <c r="O10" s="20">
        <v>644</v>
      </c>
      <c r="P10" s="20">
        <v>719</v>
      </c>
      <c r="Q10" s="20">
        <v>630</v>
      </c>
      <c r="R10" s="20">
        <v>506</v>
      </c>
      <c r="S10" s="20">
        <v>2499</v>
      </c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>
      <c r="A11" s="8" t="s">
        <v>13</v>
      </c>
      <c r="B11" s="2"/>
      <c r="C11" s="32">
        <v>-7.0000000000000001E-3</v>
      </c>
      <c r="D11" s="32">
        <v>6.0999999999999999E-2</v>
      </c>
      <c r="E11" s="32">
        <v>5.3999999999999999E-2</v>
      </c>
      <c r="F11" s="32">
        <f>F10/F6</f>
        <v>7.7240566037735853E-2</v>
      </c>
      <c r="G11" s="32">
        <f>G10/G6</f>
        <v>4.7083012079157029E-2</v>
      </c>
      <c r="H11" s="9"/>
      <c r="I11" s="32">
        <v>9.4E-2</v>
      </c>
      <c r="J11" s="32">
        <v>-5.6000000000000001E-2</v>
      </c>
      <c r="K11" s="32">
        <v>0.05</v>
      </c>
      <c r="L11" s="32">
        <v>-0.29899999999999999</v>
      </c>
      <c r="M11" s="32">
        <v>-5.3999999999999999E-2</v>
      </c>
      <c r="N11" s="9"/>
      <c r="O11" s="32">
        <v>0.12</v>
      </c>
      <c r="P11" s="32">
        <v>0.13500000000000001</v>
      </c>
      <c r="Q11" s="32">
        <v>0.115</v>
      </c>
      <c r="R11" s="32">
        <v>8.6999999999999994E-2</v>
      </c>
      <c r="S11" s="32">
        <v>0.114</v>
      </c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>
      <c r="A12" s="6" t="s">
        <v>14</v>
      </c>
      <c r="B12" s="2"/>
      <c r="C12" s="20">
        <v>-179</v>
      </c>
      <c r="D12" s="20">
        <v>85</v>
      </c>
      <c r="E12" s="20">
        <v>83</v>
      </c>
      <c r="F12" s="20">
        <f>G12-C12-D12-E12</f>
        <v>492</v>
      </c>
      <c r="G12" s="20">
        <v>481</v>
      </c>
      <c r="H12" s="29"/>
      <c r="I12" s="20">
        <v>313</v>
      </c>
      <c r="J12" s="20">
        <v>-371</v>
      </c>
      <c r="K12" s="20">
        <v>143</v>
      </c>
      <c r="L12" s="20">
        <v>-1604</v>
      </c>
      <c r="M12" s="20">
        <v>-1519</v>
      </c>
      <c r="N12" s="29"/>
      <c r="O12" s="20">
        <v>433</v>
      </c>
      <c r="P12" s="20">
        <v>581</v>
      </c>
      <c r="Q12" s="20">
        <v>471</v>
      </c>
      <c r="R12" s="20">
        <v>298</v>
      </c>
      <c r="S12" s="20">
        <v>1783</v>
      </c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>
      <c r="A13" s="8" t="s">
        <v>15</v>
      </c>
      <c r="B13" s="2"/>
      <c r="C13" s="31">
        <v>251</v>
      </c>
      <c r="D13" s="31">
        <v>352</v>
      </c>
      <c r="E13" s="31">
        <v>322</v>
      </c>
      <c r="F13" s="25">
        <f>F10-127</f>
        <v>266</v>
      </c>
      <c r="G13" s="31">
        <f>G10+275</f>
        <v>1191</v>
      </c>
      <c r="H13" s="7"/>
      <c r="I13" s="31">
        <v>463</v>
      </c>
      <c r="J13" s="31">
        <v>461</v>
      </c>
      <c r="K13" s="31">
        <v>265</v>
      </c>
      <c r="L13" s="31">
        <v>171</v>
      </c>
      <c r="M13" s="31">
        <v>1360</v>
      </c>
      <c r="N13" s="7"/>
      <c r="O13" s="31">
        <v>664</v>
      </c>
      <c r="P13" s="31">
        <v>607</v>
      </c>
      <c r="Q13" s="31">
        <v>608</v>
      </c>
      <c r="R13" s="31">
        <v>500</v>
      </c>
      <c r="S13" s="31">
        <v>2379</v>
      </c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>
      <c r="A14" s="6" t="s">
        <v>16</v>
      </c>
      <c r="B14" s="2"/>
      <c r="C14" s="22">
        <v>5.3999999999999999E-2</v>
      </c>
      <c r="D14" s="22">
        <v>7.2999999999999995E-2</v>
      </c>
      <c r="E14" s="22">
        <v>6.5000000000000002E-2</v>
      </c>
      <c r="F14" s="22">
        <f>F13/F6</f>
        <v>5.227987421383648E-2</v>
      </c>
      <c r="G14" s="22">
        <f>G13/G6</f>
        <v>6.1218195836545877E-2</v>
      </c>
      <c r="H14" s="30"/>
      <c r="I14" s="22">
        <v>9.4E-2</v>
      </c>
      <c r="J14" s="22">
        <v>0.09</v>
      </c>
      <c r="K14" s="22">
        <v>5.5E-2</v>
      </c>
      <c r="L14" s="22">
        <v>3.5000000000000003E-2</v>
      </c>
      <c r="M14" s="22">
        <v>6.9000000000000006E-2</v>
      </c>
      <c r="N14" s="30"/>
      <c r="O14" s="22">
        <v>0.124</v>
      </c>
      <c r="P14" s="22">
        <v>0.114</v>
      </c>
      <c r="Q14" s="22">
        <v>0.111</v>
      </c>
      <c r="R14" s="22">
        <v>8.5999999999999993E-2</v>
      </c>
      <c r="S14" s="22">
        <v>0.108</v>
      </c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>
      <c r="A15" s="8" t="s">
        <v>17</v>
      </c>
      <c r="B15" s="2"/>
      <c r="C15" s="31">
        <v>89</v>
      </c>
      <c r="D15" s="31">
        <v>89</v>
      </c>
      <c r="E15" s="31">
        <v>84</v>
      </c>
      <c r="F15" s="31">
        <f>G15-E15-D15-C15</f>
        <v>99</v>
      </c>
      <c r="G15" s="31">
        <v>361</v>
      </c>
      <c r="H15" s="7"/>
      <c r="I15" s="31">
        <v>112</v>
      </c>
      <c r="J15" s="31">
        <v>114</v>
      </c>
      <c r="K15" s="31">
        <v>118</v>
      </c>
      <c r="L15" s="31">
        <v>131</v>
      </c>
      <c r="M15" s="31">
        <v>475</v>
      </c>
      <c r="N15" s="7"/>
      <c r="O15" s="31">
        <v>141</v>
      </c>
      <c r="P15" s="31">
        <v>118</v>
      </c>
      <c r="Q15" s="31">
        <v>119</v>
      </c>
      <c r="R15" s="31">
        <v>116</v>
      </c>
      <c r="S15" s="31">
        <v>494</v>
      </c>
      <c r="T15" s="1"/>
      <c r="U15" s="1"/>
      <c r="V15" s="1"/>
      <c r="W15" s="1"/>
      <c r="X15" s="1"/>
      <c r="Y15" s="1"/>
      <c r="Z15" s="1"/>
      <c r="AA15" s="1"/>
      <c r="AB15" s="1"/>
    </row>
    <row r="16" spans="1:28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>
      <c r="A17" s="3" t="s">
        <v>18</v>
      </c>
      <c r="B17" s="2"/>
      <c r="C17" s="36">
        <v>2023</v>
      </c>
      <c r="D17" s="36"/>
      <c r="E17" s="36"/>
      <c r="F17" s="36"/>
      <c r="G17" s="36"/>
      <c r="H17" s="2"/>
      <c r="I17" s="36">
        <v>2022</v>
      </c>
      <c r="J17" s="37"/>
      <c r="K17" s="37"/>
      <c r="L17" s="37"/>
      <c r="M17" s="37"/>
      <c r="N17" s="2"/>
      <c r="O17" s="36">
        <v>2021</v>
      </c>
      <c r="P17" s="36"/>
      <c r="Q17" s="36"/>
      <c r="R17" s="36"/>
      <c r="S17" s="36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>
      <c r="A18" s="5" t="s">
        <v>2</v>
      </c>
      <c r="B18" s="2"/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2"/>
      <c r="I18" s="4" t="s">
        <v>3</v>
      </c>
      <c r="J18" s="4" t="s">
        <v>4</v>
      </c>
      <c r="K18" s="4" t="s">
        <v>5</v>
      </c>
      <c r="L18" s="4" t="s">
        <v>6</v>
      </c>
      <c r="M18" s="4" t="s">
        <v>7</v>
      </c>
      <c r="N18" s="2"/>
      <c r="O18" s="4" t="s">
        <v>3</v>
      </c>
      <c r="P18" s="4" t="s">
        <v>4</v>
      </c>
      <c r="Q18" s="4" t="s">
        <v>5</v>
      </c>
      <c r="R18" s="4" t="s">
        <v>6</v>
      </c>
      <c r="S18" s="4" t="s">
        <v>7</v>
      </c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>
      <c r="A19" s="6" t="s">
        <v>8</v>
      </c>
      <c r="B19" s="2"/>
      <c r="C19" s="20">
        <v>2641</v>
      </c>
      <c r="D19" s="20">
        <v>2722</v>
      </c>
      <c r="E19" s="20">
        <v>2766</v>
      </c>
      <c r="F19" s="20">
        <v>2632</v>
      </c>
      <c r="G19" s="20">
        <v>10761</v>
      </c>
      <c r="H19" s="29"/>
      <c r="I19" s="20">
        <v>2656</v>
      </c>
      <c r="J19" s="20">
        <v>2831</v>
      </c>
      <c r="K19" s="20">
        <v>2678</v>
      </c>
      <c r="L19" s="20">
        <v>2597</v>
      </c>
      <c r="M19" s="20">
        <v>10762</v>
      </c>
      <c r="N19" s="29"/>
      <c r="O19" s="20">
        <v>2890</v>
      </c>
      <c r="P19" s="20">
        <v>2870</v>
      </c>
      <c r="Q19" s="20">
        <v>2955</v>
      </c>
      <c r="R19" s="20">
        <v>3010</v>
      </c>
      <c r="S19" s="20">
        <v>11725</v>
      </c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>
      <c r="A20" s="8" t="s">
        <v>9</v>
      </c>
      <c r="B20" s="2"/>
      <c r="C20" s="8">
        <v>472</v>
      </c>
      <c r="D20" s="8">
        <v>498</v>
      </c>
      <c r="E20" s="8">
        <v>453</v>
      </c>
      <c r="F20" s="8">
        <v>411</v>
      </c>
      <c r="G20" s="33">
        <v>1834</v>
      </c>
      <c r="H20" s="7"/>
      <c r="I20" s="34">
        <v>544</v>
      </c>
      <c r="J20" s="34">
        <v>565</v>
      </c>
      <c r="K20" s="34">
        <v>404</v>
      </c>
      <c r="L20" s="34">
        <v>369</v>
      </c>
      <c r="M20" s="35">
        <v>1882</v>
      </c>
      <c r="N20" s="7"/>
      <c r="O20" s="31">
        <v>721</v>
      </c>
      <c r="P20" s="31">
        <v>690</v>
      </c>
      <c r="Q20" s="31">
        <v>717</v>
      </c>
      <c r="R20" s="31">
        <v>652</v>
      </c>
      <c r="S20" s="25">
        <v>2780</v>
      </c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>
      <c r="A21" s="6" t="s">
        <v>10</v>
      </c>
      <c r="B21" s="2"/>
      <c r="C21" s="22">
        <f>C20/C19</f>
        <v>0.17872018174933738</v>
      </c>
      <c r="D21" s="22">
        <f t="shared" ref="D21:G21" si="0">D20/D19</f>
        <v>0.18295371050698017</v>
      </c>
      <c r="E21" s="22">
        <f t="shared" si="0"/>
        <v>0.16377440347071584</v>
      </c>
      <c r="F21" s="22">
        <f t="shared" si="0"/>
        <v>0.15615501519756839</v>
      </c>
      <c r="G21" s="22">
        <f t="shared" si="0"/>
        <v>0.17043025741102127</v>
      </c>
      <c r="H21" s="30"/>
      <c r="I21" s="22">
        <f>I20/I19</f>
        <v>0.20481927710843373</v>
      </c>
      <c r="J21" s="22">
        <f t="shared" ref="J21:M21" si="1">J20/J19</f>
        <v>0.19957612151183327</v>
      </c>
      <c r="K21" s="22">
        <f t="shared" si="1"/>
        <v>0.1508588498879761</v>
      </c>
      <c r="L21" s="22">
        <f t="shared" si="1"/>
        <v>0.14208702348864075</v>
      </c>
      <c r="M21" s="22">
        <f t="shared" si="1"/>
        <v>0.17487455863222448</v>
      </c>
      <c r="N21" s="30"/>
      <c r="O21" s="22">
        <f>O20/O19</f>
        <v>0.24948096885813148</v>
      </c>
      <c r="P21" s="22">
        <f t="shared" ref="P21:S21" si="2">P20/P19</f>
        <v>0.24041811846689895</v>
      </c>
      <c r="Q21" s="22">
        <f t="shared" si="2"/>
        <v>0.24263959390862944</v>
      </c>
      <c r="R21" s="22">
        <f t="shared" si="2"/>
        <v>0.21661129568106313</v>
      </c>
      <c r="S21" s="22">
        <f t="shared" si="2"/>
        <v>0.23710021321961622</v>
      </c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>
      <c r="A22" s="8" t="s">
        <v>11</v>
      </c>
      <c r="B22" s="2"/>
      <c r="C22" s="31">
        <v>192</v>
      </c>
      <c r="D22" s="31">
        <v>218</v>
      </c>
      <c r="E22" s="31">
        <v>187</v>
      </c>
      <c r="F22" s="31">
        <v>221</v>
      </c>
      <c r="G22" s="31">
        <v>818</v>
      </c>
      <c r="H22" s="7"/>
      <c r="I22" s="31">
        <v>140</v>
      </c>
      <c r="J22" s="31">
        <v>185</v>
      </c>
      <c r="K22" s="31">
        <v>178</v>
      </c>
      <c r="L22" s="31">
        <v>217</v>
      </c>
      <c r="M22" s="31">
        <v>720</v>
      </c>
      <c r="N22" s="7"/>
      <c r="O22" s="31">
        <v>155</v>
      </c>
      <c r="P22" s="31">
        <v>187</v>
      </c>
      <c r="Q22" s="31">
        <v>201</v>
      </c>
      <c r="R22" s="31">
        <v>208</v>
      </c>
      <c r="S22" s="31">
        <v>751</v>
      </c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>
      <c r="A23" s="6" t="s">
        <v>19</v>
      </c>
      <c r="B23" s="2"/>
      <c r="C23" s="20">
        <v>266</v>
      </c>
      <c r="D23" s="20">
        <v>275</v>
      </c>
      <c r="E23" s="20">
        <v>254</v>
      </c>
      <c r="F23" s="20">
        <v>213</v>
      </c>
      <c r="G23" s="20">
        <v>1008</v>
      </c>
      <c r="H23" s="29"/>
      <c r="I23" s="20">
        <v>405</v>
      </c>
      <c r="J23" s="20">
        <v>383</v>
      </c>
      <c r="K23" s="20">
        <v>236</v>
      </c>
      <c r="L23" s="20">
        <v>155</v>
      </c>
      <c r="M23" s="20">
        <v>1179</v>
      </c>
      <c r="N23" s="29"/>
      <c r="O23" s="20">
        <v>568</v>
      </c>
      <c r="P23" s="20">
        <v>505</v>
      </c>
      <c r="Q23" s="20">
        <v>518</v>
      </c>
      <c r="R23" s="20">
        <v>444</v>
      </c>
      <c r="S23" s="20">
        <v>2035</v>
      </c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>
      <c r="A24" s="8" t="s">
        <v>13</v>
      </c>
      <c r="B24" s="2"/>
      <c r="C24" s="32">
        <f>C23/C19</f>
        <v>0.10071942446043165</v>
      </c>
      <c r="D24" s="32">
        <f t="shared" ref="D24:G24" si="3">D23/D19</f>
        <v>0.10102865540044086</v>
      </c>
      <c r="E24" s="32">
        <f t="shared" si="3"/>
        <v>9.1829356471438903E-2</v>
      </c>
      <c r="F24" s="32">
        <f t="shared" si="3"/>
        <v>8.0927051671732517E-2</v>
      </c>
      <c r="G24" s="32">
        <f t="shared" si="3"/>
        <v>9.3671591859492614E-2</v>
      </c>
      <c r="H24" s="9"/>
      <c r="I24" s="32">
        <v>0.152</v>
      </c>
      <c r="J24" s="32">
        <v>0.13500000000000001</v>
      </c>
      <c r="K24" s="32">
        <v>8.7999999999999995E-2</v>
      </c>
      <c r="L24" s="32">
        <v>5.8999999999999997E-2</v>
      </c>
      <c r="M24" s="32">
        <v>0.109</v>
      </c>
      <c r="N24" s="9"/>
      <c r="O24" s="32">
        <f>O23/O19</f>
        <v>0.19653979238754327</v>
      </c>
      <c r="P24" s="32">
        <f t="shared" ref="P24:S24" si="4">P23/P19</f>
        <v>0.1759581881533101</v>
      </c>
      <c r="Q24" s="32">
        <f t="shared" si="4"/>
        <v>0.17529610829103215</v>
      </c>
      <c r="R24" s="32">
        <f t="shared" si="4"/>
        <v>0.14750830564784054</v>
      </c>
      <c r="S24" s="32">
        <f t="shared" si="4"/>
        <v>0.17356076759061834</v>
      </c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>
      <c r="A25" s="6" t="s">
        <v>17</v>
      </c>
      <c r="B25" s="2"/>
      <c r="C25" s="20">
        <v>49</v>
      </c>
      <c r="D25" s="20">
        <v>48</v>
      </c>
      <c r="E25" s="20">
        <v>45</v>
      </c>
      <c r="F25" s="20">
        <f>G25-C25-D25-E25</f>
        <v>58</v>
      </c>
      <c r="G25" s="20">
        <v>200</v>
      </c>
      <c r="H25" s="29"/>
      <c r="I25" s="20">
        <v>41</v>
      </c>
      <c r="J25" s="20">
        <v>39</v>
      </c>
      <c r="K25" s="20">
        <v>40</v>
      </c>
      <c r="L25" s="20">
        <v>69</v>
      </c>
      <c r="M25" s="20">
        <v>189</v>
      </c>
      <c r="N25" s="29"/>
      <c r="O25" s="20">
        <v>43</v>
      </c>
      <c r="P25" s="20">
        <v>40</v>
      </c>
      <c r="Q25" s="20">
        <v>40</v>
      </c>
      <c r="R25" s="20">
        <v>41</v>
      </c>
      <c r="S25" s="20">
        <v>164</v>
      </c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>
      <c r="A27" s="3" t="s">
        <v>20</v>
      </c>
      <c r="B27" s="2"/>
      <c r="C27" s="36">
        <v>2023</v>
      </c>
      <c r="D27" s="36"/>
      <c r="E27" s="36"/>
      <c r="F27" s="36"/>
      <c r="G27" s="36"/>
      <c r="H27" s="2"/>
      <c r="I27" s="36">
        <v>2022</v>
      </c>
      <c r="J27" s="37"/>
      <c r="K27" s="37"/>
      <c r="L27" s="37"/>
      <c r="M27" s="37"/>
      <c r="N27" s="2"/>
      <c r="O27" s="36">
        <v>2021</v>
      </c>
      <c r="P27" s="36"/>
      <c r="Q27" s="36"/>
      <c r="R27" s="36"/>
      <c r="S27" s="36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>
      <c r="A28" s="5" t="s">
        <v>2</v>
      </c>
      <c r="B28" s="2"/>
      <c r="C28" s="4" t="s">
        <v>3</v>
      </c>
      <c r="D28" s="4" t="s">
        <v>4</v>
      </c>
      <c r="E28" s="4" t="s">
        <v>5</v>
      </c>
      <c r="F28" s="4" t="s">
        <v>6</v>
      </c>
      <c r="G28" s="4" t="s">
        <v>7</v>
      </c>
      <c r="H28" s="2"/>
      <c r="I28" s="4" t="s">
        <v>3</v>
      </c>
      <c r="J28" s="4" t="s">
        <v>4</v>
      </c>
      <c r="K28" s="4" t="s">
        <v>5</v>
      </c>
      <c r="L28" s="4" t="s">
        <v>6</v>
      </c>
      <c r="M28" s="4" t="s">
        <v>7</v>
      </c>
      <c r="N28" s="2"/>
      <c r="O28" s="4" t="s">
        <v>3</v>
      </c>
      <c r="P28" s="4" t="s">
        <v>4</v>
      </c>
      <c r="Q28" s="4" t="s">
        <v>5</v>
      </c>
      <c r="R28" s="4" t="s">
        <v>6</v>
      </c>
      <c r="S28" s="4" t="s">
        <v>7</v>
      </c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>
      <c r="A29" s="6" t="s">
        <v>8</v>
      </c>
      <c r="B29" s="2"/>
      <c r="C29" s="20">
        <v>846</v>
      </c>
      <c r="D29" s="20">
        <v>814</v>
      </c>
      <c r="E29" s="20">
        <v>829</v>
      </c>
      <c r="F29" s="20">
        <v>914</v>
      </c>
      <c r="G29" s="20">
        <v>3403</v>
      </c>
      <c r="H29" s="29"/>
      <c r="I29" s="20">
        <v>1020</v>
      </c>
      <c r="J29" s="20">
        <v>952</v>
      </c>
      <c r="K29" s="20">
        <v>858</v>
      </c>
      <c r="L29" s="20">
        <v>949</v>
      </c>
      <c r="M29" s="20">
        <v>3779</v>
      </c>
      <c r="N29" s="29"/>
      <c r="O29" s="20">
        <v>1092</v>
      </c>
      <c r="P29" s="20">
        <v>1146</v>
      </c>
      <c r="Q29" s="20">
        <v>1161</v>
      </c>
      <c r="R29" s="20">
        <v>1283</v>
      </c>
      <c r="S29" s="20">
        <v>4682</v>
      </c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>
      <c r="A30" s="8" t="s">
        <v>9</v>
      </c>
      <c r="B30" s="2"/>
      <c r="C30" s="8">
        <v>74</v>
      </c>
      <c r="D30" s="8">
        <v>85</v>
      </c>
      <c r="E30" s="8">
        <v>85</v>
      </c>
      <c r="F30" s="8">
        <v>106</v>
      </c>
      <c r="G30" s="33">
        <v>350</v>
      </c>
      <c r="H30" s="7"/>
      <c r="I30" s="34">
        <v>45</v>
      </c>
      <c r="J30" s="34">
        <v>69</v>
      </c>
      <c r="K30" s="34">
        <v>34</v>
      </c>
      <c r="L30" s="34">
        <v>47</v>
      </c>
      <c r="M30" s="35">
        <v>195</v>
      </c>
      <c r="N30" s="7"/>
      <c r="O30" s="31">
        <v>116</v>
      </c>
      <c r="P30" s="31">
        <v>117</v>
      </c>
      <c r="Q30" s="31">
        <v>103</v>
      </c>
      <c r="R30" s="31">
        <v>89</v>
      </c>
      <c r="S30" s="25">
        <v>425</v>
      </c>
      <c r="T30" s="1"/>
      <c r="U30" s="1"/>
      <c r="V30" s="1"/>
      <c r="W30" s="21"/>
      <c r="X30" s="1"/>
      <c r="Y30" s="1"/>
      <c r="Z30" s="1"/>
      <c r="AA30" s="1"/>
      <c r="AB30" s="1"/>
    </row>
    <row r="31" spans="1:28" ht="14.25" customHeight="1">
      <c r="A31" s="6" t="s">
        <v>10</v>
      </c>
      <c r="B31" s="2"/>
      <c r="C31" s="22">
        <f>C30/C29</f>
        <v>8.7470449172576833E-2</v>
      </c>
      <c r="D31" s="22">
        <f t="shared" ref="D31:G31" si="5">D30/D29</f>
        <v>0.10442260442260443</v>
      </c>
      <c r="E31" s="22">
        <f t="shared" si="5"/>
        <v>0.10253317249698432</v>
      </c>
      <c r="F31" s="22">
        <f t="shared" si="5"/>
        <v>0.11597374179431072</v>
      </c>
      <c r="G31" s="22">
        <f t="shared" si="5"/>
        <v>0.10285042609462239</v>
      </c>
      <c r="H31" s="30"/>
      <c r="I31" s="22">
        <f>I30/I29</f>
        <v>4.4117647058823532E-2</v>
      </c>
      <c r="J31" s="22">
        <f>J30/J29</f>
        <v>7.2478991596638662E-2</v>
      </c>
      <c r="K31" s="22">
        <f>K30/K29</f>
        <v>3.9627039627039624E-2</v>
      </c>
      <c r="L31" s="22">
        <f>L30/L29</f>
        <v>4.9525816649104319E-2</v>
      </c>
      <c r="M31" s="22">
        <f>M30/M29</f>
        <v>5.1600952632971687E-2</v>
      </c>
      <c r="N31" s="30"/>
      <c r="O31" s="22">
        <f>O30/O29</f>
        <v>0.10622710622710622</v>
      </c>
      <c r="P31" s="22">
        <f t="shared" ref="P31:S31" si="6">P30/P29</f>
        <v>0.10209424083769633</v>
      </c>
      <c r="Q31" s="22">
        <f t="shared" si="6"/>
        <v>8.8716623600344532E-2</v>
      </c>
      <c r="R31" s="22">
        <f t="shared" si="6"/>
        <v>6.9368667186282151E-2</v>
      </c>
      <c r="S31" s="22">
        <f t="shared" si="6"/>
        <v>9.0773173857325931E-2</v>
      </c>
      <c r="T31" s="1"/>
      <c r="U31" s="1"/>
      <c r="V31" s="1"/>
      <c r="W31" s="1"/>
      <c r="X31" s="1"/>
      <c r="Y31" s="1"/>
      <c r="Z31" s="1"/>
      <c r="AA31" s="1"/>
      <c r="AB31" s="1">
        <f>97-49</f>
        <v>48</v>
      </c>
    </row>
    <row r="32" spans="1:28" ht="14.25" customHeight="1">
      <c r="A32" s="8" t="s">
        <v>11</v>
      </c>
      <c r="B32" s="2"/>
      <c r="C32" s="31">
        <v>79</v>
      </c>
      <c r="D32" s="31">
        <v>79</v>
      </c>
      <c r="E32" s="31">
        <v>88</v>
      </c>
      <c r="F32" s="31">
        <v>100</v>
      </c>
      <c r="G32" s="31">
        <v>346</v>
      </c>
      <c r="H32" s="7"/>
      <c r="I32" s="31">
        <v>87</v>
      </c>
      <c r="J32" s="31">
        <v>87</v>
      </c>
      <c r="K32" s="31">
        <v>76</v>
      </c>
      <c r="L32" s="31">
        <v>76</v>
      </c>
      <c r="M32" s="31">
        <v>326</v>
      </c>
      <c r="N32" s="7"/>
      <c r="O32" s="31">
        <v>115</v>
      </c>
      <c r="P32" s="31">
        <v>112</v>
      </c>
      <c r="Q32" s="31">
        <v>105</v>
      </c>
      <c r="R32" s="31">
        <v>109</v>
      </c>
      <c r="S32" s="31">
        <v>441</v>
      </c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>
      <c r="A33" s="6" t="s">
        <v>12</v>
      </c>
      <c r="B33" s="2"/>
      <c r="C33" s="20">
        <v>-5</v>
      </c>
      <c r="D33" s="20">
        <v>14</v>
      </c>
      <c r="E33" s="20">
        <v>2</v>
      </c>
      <c r="F33" s="20">
        <v>14</v>
      </c>
      <c r="G33" s="20">
        <v>25</v>
      </c>
      <c r="H33" s="29"/>
      <c r="I33" s="20">
        <v>-37</v>
      </c>
      <c r="J33" s="20">
        <v>-4</v>
      </c>
      <c r="K33" s="20">
        <v>-31</v>
      </c>
      <c r="L33" s="20">
        <v>-20</v>
      </c>
      <c r="M33" s="20">
        <v>-92</v>
      </c>
      <c r="N33" s="29"/>
      <c r="O33" s="20">
        <v>7</v>
      </c>
      <c r="P33" s="20">
        <v>10</v>
      </c>
      <c r="Q33" s="20">
        <v>6</v>
      </c>
      <c r="R33" s="20">
        <v>-16</v>
      </c>
      <c r="S33" s="20">
        <v>7</v>
      </c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>
      <c r="A34" s="8" t="s">
        <v>13</v>
      </c>
      <c r="B34" s="2"/>
      <c r="C34" s="32">
        <f>C33/C29</f>
        <v>-5.9101654846335696E-3</v>
      </c>
      <c r="D34" s="32">
        <f t="shared" ref="D34:G34" si="7">D33/D29</f>
        <v>1.7199017199017199E-2</v>
      </c>
      <c r="E34" s="32">
        <f t="shared" si="7"/>
        <v>2.4125452352231603E-3</v>
      </c>
      <c r="F34" s="32">
        <f t="shared" si="7"/>
        <v>1.5317286652078774E-2</v>
      </c>
      <c r="G34" s="32">
        <f t="shared" si="7"/>
        <v>7.3464590067587425E-3</v>
      </c>
      <c r="H34" s="9"/>
      <c r="I34" s="32">
        <f>I33/I29</f>
        <v>-3.6274509803921572E-2</v>
      </c>
      <c r="J34" s="32">
        <f t="shared" ref="J34:M34" si="8">J33/J29</f>
        <v>-4.2016806722689074E-3</v>
      </c>
      <c r="K34" s="32">
        <f t="shared" si="8"/>
        <v>-3.6130536130536128E-2</v>
      </c>
      <c r="L34" s="32">
        <f t="shared" si="8"/>
        <v>-2.107481559536354E-2</v>
      </c>
      <c r="M34" s="32">
        <f t="shared" si="8"/>
        <v>-2.4345064831966128E-2</v>
      </c>
      <c r="N34" s="9"/>
      <c r="O34" s="32">
        <f>O33/O29</f>
        <v>6.41025641025641E-3</v>
      </c>
      <c r="P34" s="32">
        <f t="shared" ref="P34:S34" si="9">P33/P29</f>
        <v>8.7260034904013961E-3</v>
      </c>
      <c r="Q34" s="32">
        <f t="shared" si="9"/>
        <v>5.1679586563307496E-3</v>
      </c>
      <c r="R34" s="32">
        <f t="shared" si="9"/>
        <v>-1.2470771628994544E-2</v>
      </c>
      <c r="S34" s="32">
        <f t="shared" si="9"/>
        <v>1.4950875694147801E-3</v>
      </c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>
      <c r="A35" s="6" t="s">
        <v>17</v>
      </c>
      <c r="B35" s="2"/>
      <c r="C35" s="20">
        <v>0</v>
      </c>
      <c r="D35" s="20">
        <v>0</v>
      </c>
      <c r="E35" s="20">
        <v>0</v>
      </c>
      <c r="F35" s="20">
        <f>G35-C35-D35-E35</f>
        <v>0</v>
      </c>
      <c r="G35" s="20">
        <v>0</v>
      </c>
      <c r="H35" s="29"/>
      <c r="I35" s="20">
        <v>35</v>
      </c>
      <c r="J35" s="20">
        <v>34</v>
      </c>
      <c r="K35" s="20">
        <v>41</v>
      </c>
      <c r="L35" s="20">
        <v>22</v>
      </c>
      <c r="M35" s="20">
        <v>132</v>
      </c>
      <c r="N35" s="29"/>
      <c r="O35" s="20">
        <v>46</v>
      </c>
      <c r="P35" s="20">
        <v>44</v>
      </c>
      <c r="Q35" s="20">
        <v>39</v>
      </c>
      <c r="R35" s="20">
        <v>38</v>
      </c>
      <c r="S35" s="20">
        <v>167</v>
      </c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>
      <c r="A37" s="3" t="s">
        <v>21</v>
      </c>
      <c r="B37" s="2"/>
      <c r="C37" s="36">
        <v>2023</v>
      </c>
      <c r="D37" s="36"/>
      <c r="E37" s="36"/>
      <c r="F37" s="36"/>
      <c r="G37" s="36"/>
      <c r="H37" s="2"/>
      <c r="I37" s="36">
        <v>2022</v>
      </c>
      <c r="J37" s="37"/>
      <c r="K37" s="37"/>
      <c r="L37" s="37"/>
      <c r="M37" s="37"/>
      <c r="N37" s="2"/>
      <c r="O37" s="36">
        <v>2021</v>
      </c>
      <c r="P37" s="36"/>
      <c r="Q37" s="36"/>
      <c r="R37" s="36"/>
      <c r="S37" s="36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>
      <c r="A38" s="5" t="s">
        <v>2</v>
      </c>
      <c r="B38" s="2"/>
      <c r="C38" s="4" t="s">
        <v>3</v>
      </c>
      <c r="D38" s="4" t="s">
        <v>4</v>
      </c>
      <c r="E38" s="4" t="s">
        <v>5</v>
      </c>
      <c r="F38" s="4" t="s">
        <v>6</v>
      </c>
      <c r="G38" s="4" t="s">
        <v>7</v>
      </c>
      <c r="H38" s="2"/>
      <c r="I38" s="4" t="s">
        <v>3</v>
      </c>
      <c r="J38" s="4" t="s">
        <v>4</v>
      </c>
      <c r="K38" s="4" t="s">
        <v>5</v>
      </c>
      <c r="L38" s="4" t="s">
        <v>6</v>
      </c>
      <c r="M38" s="4" t="s">
        <v>7</v>
      </c>
      <c r="N38" s="2"/>
      <c r="O38" s="4" t="s">
        <v>3</v>
      </c>
      <c r="P38" s="4" t="s">
        <v>4</v>
      </c>
      <c r="Q38" s="4" t="s">
        <v>5</v>
      </c>
      <c r="R38" s="4" t="s">
        <v>6</v>
      </c>
      <c r="S38" s="4" t="s">
        <v>7</v>
      </c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>
      <c r="A39" s="6" t="s">
        <v>8</v>
      </c>
      <c r="B39" s="2"/>
      <c r="C39" s="20">
        <v>747</v>
      </c>
      <c r="D39" s="20">
        <v>804</v>
      </c>
      <c r="E39" s="20">
        <v>843</v>
      </c>
      <c r="F39" s="20">
        <v>958</v>
      </c>
      <c r="G39" s="20">
        <v>3352</v>
      </c>
      <c r="H39" s="29"/>
      <c r="I39" s="20">
        <v>750</v>
      </c>
      <c r="J39" s="20">
        <v>773</v>
      </c>
      <c r="K39" s="20">
        <v>739</v>
      </c>
      <c r="L39" s="20">
        <v>817</v>
      </c>
      <c r="M39" s="20">
        <v>3079</v>
      </c>
      <c r="N39" s="29"/>
      <c r="O39" s="20">
        <v>724</v>
      </c>
      <c r="P39" s="20">
        <v>749</v>
      </c>
      <c r="Q39" s="20">
        <v>827</v>
      </c>
      <c r="R39" s="20">
        <v>818</v>
      </c>
      <c r="S39" s="20">
        <v>3118</v>
      </c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>
      <c r="A40" s="8" t="s">
        <v>9</v>
      </c>
      <c r="B40" s="2"/>
      <c r="C40" s="8">
        <v>114</v>
      </c>
      <c r="D40" s="8">
        <v>118</v>
      </c>
      <c r="E40" s="8">
        <v>127</v>
      </c>
      <c r="F40" s="8">
        <v>140</v>
      </c>
      <c r="G40" s="33">
        <v>499</v>
      </c>
      <c r="H40" s="7"/>
      <c r="I40" s="34">
        <v>112</v>
      </c>
      <c r="J40" s="34">
        <v>123</v>
      </c>
      <c r="K40" s="34">
        <v>101</v>
      </c>
      <c r="L40" s="34">
        <v>109</v>
      </c>
      <c r="M40" s="35">
        <v>445</v>
      </c>
      <c r="N40" s="7"/>
      <c r="O40" s="31">
        <v>121</v>
      </c>
      <c r="P40" s="31">
        <v>114</v>
      </c>
      <c r="Q40" s="31">
        <v>125</v>
      </c>
      <c r="R40" s="31">
        <v>121</v>
      </c>
      <c r="S40" s="25">
        <v>481</v>
      </c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>
      <c r="A41" s="6" t="s">
        <v>10</v>
      </c>
      <c r="B41" s="2"/>
      <c r="C41" s="22">
        <f>C40/C39</f>
        <v>0.15261044176706828</v>
      </c>
      <c r="D41" s="22">
        <f t="shared" ref="D41:G41" si="10">D40/D39</f>
        <v>0.14676616915422885</v>
      </c>
      <c r="E41" s="22">
        <f t="shared" si="10"/>
        <v>0.15065243179122181</v>
      </c>
      <c r="F41" s="22">
        <f t="shared" si="10"/>
        <v>0.14613778705636743</v>
      </c>
      <c r="G41" s="22">
        <f t="shared" si="10"/>
        <v>0.14886634844868735</v>
      </c>
      <c r="H41" s="30"/>
      <c r="I41" s="22">
        <f>I40/I39</f>
        <v>0.14933333333333335</v>
      </c>
      <c r="J41" s="22">
        <f>J40/J39</f>
        <v>0.1591203104786546</v>
      </c>
      <c r="K41" s="22">
        <f>K40/K39</f>
        <v>0.13667117726657646</v>
      </c>
      <c r="L41" s="22">
        <f>L40/L39</f>
        <v>0.13341493268053856</v>
      </c>
      <c r="M41" s="22">
        <f>M40/M39</f>
        <v>0.14452744397531667</v>
      </c>
      <c r="N41" s="30"/>
      <c r="O41" s="22">
        <f>O40/O39</f>
        <v>0.16712707182320441</v>
      </c>
      <c r="P41" s="22">
        <f t="shared" ref="P41:S41" si="11">P40/P39</f>
        <v>0.15220293724966621</v>
      </c>
      <c r="Q41" s="22">
        <f t="shared" si="11"/>
        <v>0.15114873035066506</v>
      </c>
      <c r="R41" s="22">
        <f t="shared" si="11"/>
        <v>0.14792176039119803</v>
      </c>
      <c r="S41" s="22">
        <f t="shared" si="11"/>
        <v>0.15426555484284799</v>
      </c>
      <c r="T41" s="1"/>
      <c r="U41" s="1"/>
      <c r="V41" s="1"/>
      <c r="W41" s="1"/>
      <c r="X41" s="1"/>
      <c r="Y41" s="1"/>
      <c r="Z41" s="1"/>
      <c r="AA41" s="1"/>
      <c r="AB41" s="1"/>
    </row>
    <row r="42" spans="1:28" ht="14.25" customHeight="1">
      <c r="A42" s="8" t="s">
        <v>11</v>
      </c>
      <c r="B42" s="2"/>
      <c r="C42" s="31">
        <v>78</v>
      </c>
      <c r="D42" s="31">
        <v>73</v>
      </c>
      <c r="E42" s="31">
        <v>76</v>
      </c>
      <c r="F42" s="31">
        <v>89</v>
      </c>
      <c r="G42" s="31">
        <v>316</v>
      </c>
      <c r="H42" s="7"/>
      <c r="I42" s="31">
        <v>63</v>
      </c>
      <c r="J42" s="31">
        <v>66</v>
      </c>
      <c r="K42" s="31">
        <v>64</v>
      </c>
      <c r="L42" s="31">
        <v>74</v>
      </c>
      <c r="M42" s="31">
        <v>267</v>
      </c>
      <c r="N42" s="7"/>
      <c r="O42" s="31">
        <v>56</v>
      </c>
      <c r="P42" s="31">
        <v>57</v>
      </c>
      <c r="Q42" s="31">
        <v>65</v>
      </c>
      <c r="R42" s="31">
        <v>65</v>
      </c>
      <c r="S42" s="31">
        <v>243</v>
      </c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>
      <c r="A43" s="6" t="s">
        <v>12</v>
      </c>
      <c r="B43" s="2"/>
      <c r="C43" s="20">
        <v>36</v>
      </c>
      <c r="D43" s="20">
        <v>49</v>
      </c>
      <c r="E43" s="20">
        <v>52</v>
      </c>
      <c r="F43" s="20">
        <v>50</v>
      </c>
      <c r="G43" s="20">
        <v>187</v>
      </c>
      <c r="H43" s="29"/>
      <c r="I43" s="20">
        <v>51</v>
      </c>
      <c r="J43" s="20">
        <v>52</v>
      </c>
      <c r="K43" s="20">
        <v>36</v>
      </c>
      <c r="L43" s="20">
        <v>45</v>
      </c>
      <c r="M43" s="20">
        <v>184</v>
      </c>
      <c r="N43" s="29"/>
      <c r="O43" s="20">
        <v>63</v>
      </c>
      <c r="P43" s="20">
        <v>72</v>
      </c>
      <c r="Q43" s="20">
        <v>71</v>
      </c>
      <c r="R43" s="20">
        <v>58</v>
      </c>
      <c r="S43" s="20">
        <v>264</v>
      </c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>
      <c r="A44" s="8" t="s">
        <v>13</v>
      </c>
      <c r="B44" s="2"/>
      <c r="C44" s="32">
        <f>C43/C39</f>
        <v>4.8192771084337352E-2</v>
      </c>
      <c r="D44" s="32">
        <f t="shared" ref="D44:G44" si="12">D43/D39</f>
        <v>6.0945273631840796E-2</v>
      </c>
      <c r="E44" s="32">
        <f t="shared" si="12"/>
        <v>6.1684460260972719E-2</v>
      </c>
      <c r="F44" s="32">
        <f t="shared" si="12"/>
        <v>5.2192066805845511E-2</v>
      </c>
      <c r="G44" s="32">
        <f t="shared" si="12"/>
        <v>5.5787589498806682E-2</v>
      </c>
      <c r="H44" s="9"/>
      <c r="I44" s="32">
        <f>I43/I39</f>
        <v>6.8000000000000005E-2</v>
      </c>
      <c r="J44" s="32">
        <f t="shared" ref="J44:M44" si="13">J43/J39</f>
        <v>6.7270375161707627E-2</v>
      </c>
      <c r="K44" s="32">
        <f t="shared" si="13"/>
        <v>4.8714479025710418E-2</v>
      </c>
      <c r="L44" s="32">
        <f t="shared" si="13"/>
        <v>5.5079559363525092E-2</v>
      </c>
      <c r="M44" s="32">
        <f t="shared" si="13"/>
        <v>5.9759662227996099E-2</v>
      </c>
      <c r="N44" s="9"/>
      <c r="O44" s="32">
        <f>O43/O39</f>
        <v>8.7016574585635359E-2</v>
      </c>
      <c r="P44" s="32">
        <f t="shared" ref="P44:S44" si="14">P43/P39</f>
        <v>9.6128170894526035E-2</v>
      </c>
      <c r="Q44" s="32">
        <f t="shared" si="14"/>
        <v>8.5852478839177751E-2</v>
      </c>
      <c r="R44" s="32">
        <f t="shared" si="14"/>
        <v>7.090464547677261E-2</v>
      </c>
      <c r="S44" s="32">
        <f t="shared" si="14"/>
        <v>8.4669660038486208E-2</v>
      </c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>
      <c r="A45" s="6" t="s">
        <v>17</v>
      </c>
      <c r="B45" s="2"/>
      <c r="C45" s="20">
        <v>17</v>
      </c>
      <c r="D45" s="20">
        <v>17</v>
      </c>
      <c r="E45" s="20">
        <v>18</v>
      </c>
      <c r="F45" s="20">
        <f>G45-C45-D45-E45</f>
        <v>14</v>
      </c>
      <c r="G45" s="20">
        <v>66</v>
      </c>
      <c r="H45" s="29"/>
      <c r="I45" s="20">
        <v>16</v>
      </c>
      <c r="J45" s="20">
        <v>16</v>
      </c>
      <c r="K45" s="20">
        <v>17</v>
      </c>
      <c r="L45" s="20">
        <v>16</v>
      </c>
      <c r="M45" s="20">
        <v>65</v>
      </c>
      <c r="N45" s="29"/>
      <c r="O45" s="20">
        <v>15</v>
      </c>
      <c r="P45" s="20">
        <v>16</v>
      </c>
      <c r="Q45" s="20">
        <v>17</v>
      </c>
      <c r="R45" s="20">
        <v>15</v>
      </c>
      <c r="S45" s="20">
        <v>63</v>
      </c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>
      <c r="A47" s="3" t="s">
        <v>22</v>
      </c>
      <c r="B47" s="2"/>
      <c r="C47" s="36">
        <v>2023</v>
      </c>
      <c r="D47" s="36"/>
      <c r="E47" s="36"/>
      <c r="F47" s="36"/>
      <c r="G47" s="36"/>
      <c r="H47" s="2"/>
      <c r="I47" s="36">
        <v>2022</v>
      </c>
      <c r="J47" s="37"/>
      <c r="K47" s="37"/>
      <c r="L47" s="37"/>
      <c r="M47" s="37"/>
      <c r="N47" s="2"/>
      <c r="O47" s="36">
        <v>2021</v>
      </c>
      <c r="P47" s="36"/>
      <c r="Q47" s="36"/>
      <c r="R47" s="36"/>
      <c r="S47" s="36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>
      <c r="A48" s="5" t="s">
        <v>2</v>
      </c>
      <c r="B48" s="2"/>
      <c r="C48" s="4" t="s">
        <v>3</v>
      </c>
      <c r="D48" s="4" t="s">
        <v>4</v>
      </c>
      <c r="E48" s="4" t="s">
        <v>5</v>
      </c>
      <c r="F48" s="4" t="s">
        <v>6</v>
      </c>
      <c r="G48" s="4" t="s">
        <v>7</v>
      </c>
      <c r="H48" s="2"/>
      <c r="I48" s="4" t="s">
        <v>3</v>
      </c>
      <c r="J48" s="4" t="s">
        <v>4</v>
      </c>
      <c r="K48" s="4" t="s">
        <v>5</v>
      </c>
      <c r="L48" s="4" t="s">
        <v>6</v>
      </c>
      <c r="M48" s="4" t="s">
        <v>7</v>
      </c>
      <c r="N48" s="2"/>
      <c r="O48" s="4" t="s">
        <v>3</v>
      </c>
      <c r="P48" s="4" t="s">
        <v>4</v>
      </c>
      <c r="Q48" s="4" t="s">
        <v>5</v>
      </c>
      <c r="R48" s="4" t="s">
        <v>6</v>
      </c>
      <c r="S48" s="4" t="s">
        <v>7</v>
      </c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>
      <c r="A49" s="6" t="s">
        <v>8</v>
      </c>
      <c r="B49" s="2"/>
      <c r="C49" s="20">
        <v>245</v>
      </c>
      <c r="D49" s="20">
        <v>284</v>
      </c>
      <c r="E49" s="20">
        <v>219</v>
      </c>
      <c r="F49" s="20">
        <v>221</v>
      </c>
      <c r="G49" s="20">
        <v>969</v>
      </c>
      <c r="H49" s="29"/>
      <c r="I49" s="20">
        <v>269</v>
      </c>
      <c r="J49" s="20">
        <v>318</v>
      </c>
      <c r="K49" s="20">
        <v>242</v>
      </c>
      <c r="L49" s="20">
        <v>202</v>
      </c>
      <c r="M49" s="20">
        <v>1031</v>
      </c>
      <c r="N49" s="29"/>
      <c r="O49" s="20">
        <v>396</v>
      </c>
      <c r="P49" s="20">
        <v>248</v>
      </c>
      <c r="Q49" s="20">
        <v>258</v>
      </c>
      <c r="R49" s="20">
        <v>253</v>
      </c>
      <c r="S49" s="20">
        <v>1155</v>
      </c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>
      <c r="A50" s="8" t="s">
        <v>9</v>
      </c>
      <c r="B50" s="2"/>
      <c r="C50" s="8">
        <v>33</v>
      </c>
      <c r="D50" s="8">
        <v>36</v>
      </c>
      <c r="E50" s="8">
        <v>27</v>
      </c>
      <c r="F50" s="8">
        <v>28</v>
      </c>
      <c r="G50" s="33">
        <v>124</v>
      </c>
      <c r="H50" s="7"/>
      <c r="I50" s="34">
        <v>43</v>
      </c>
      <c r="J50" s="34">
        <v>43</v>
      </c>
      <c r="K50" s="34">
        <v>32</v>
      </c>
      <c r="L50" s="34">
        <v>23</v>
      </c>
      <c r="M50" s="35">
        <v>141</v>
      </c>
      <c r="N50" s="7"/>
      <c r="O50" s="31">
        <v>71</v>
      </c>
      <c r="P50" s="31">
        <v>31</v>
      </c>
      <c r="Q50" s="31">
        <v>41</v>
      </c>
      <c r="R50" s="31">
        <v>36</v>
      </c>
      <c r="S50" s="25">
        <v>179</v>
      </c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>
      <c r="A51" s="6" t="s">
        <v>10</v>
      </c>
      <c r="B51" s="2"/>
      <c r="C51" s="22">
        <f>C50/C49</f>
        <v>0.13469387755102041</v>
      </c>
      <c r="D51" s="22">
        <f t="shared" ref="D51:G51" si="15">D50/D49</f>
        <v>0.12676056338028169</v>
      </c>
      <c r="E51" s="22">
        <f t="shared" si="15"/>
        <v>0.12328767123287671</v>
      </c>
      <c r="F51" s="22">
        <f t="shared" si="15"/>
        <v>0.12669683257918551</v>
      </c>
      <c r="G51" s="22">
        <f t="shared" si="15"/>
        <v>0.12796697626418987</v>
      </c>
      <c r="H51" s="30"/>
      <c r="I51" s="22">
        <f>I50/I49</f>
        <v>0.15985130111524162</v>
      </c>
      <c r="J51" s="22">
        <f t="shared" ref="J51:M51" si="16">J50/J49</f>
        <v>0.13522012578616352</v>
      </c>
      <c r="K51" s="22">
        <f t="shared" si="16"/>
        <v>0.13223140495867769</v>
      </c>
      <c r="L51" s="22">
        <f t="shared" si="16"/>
        <v>0.11386138613861387</v>
      </c>
      <c r="M51" s="22">
        <f t="shared" si="16"/>
        <v>0.13676042677012609</v>
      </c>
      <c r="N51" s="30"/>
      <c r="O51" s="22">
        <f>O50/O49</f>
        <v>0.17929292929292928</v>
      </c>
      <c r="P51" s="22">
        <f t="shared" ref="P51:S51" si="17">P50/P49</f>
        <v>0.125</v>
      </c>
      <c r="Q51" s="22">
        <f t="shared" si="17"/>
        <v>0.15891472868217055</v>
      </c>
      <c r="R51" s="22">
        <f t="shared" si="17"/>
        <v>0.14229249011857709</v>
      </c>
      <c r="S51" s="22">
        <f t="shared" si="17"/>
        <v>0.15497835497835497</v>
      </c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>
      <c r="A52" s="8" t="s">
        <v>11</v>
      </c>
      <c r="B52" s="2"/>
      <c r="C52" s="31">
        <v>26</v>
      </c>
      <c r="D52" s="31">
        <v>26</v>
      </c>
      <c r="E52" s="31">
        <v>23</v>
      </c>
      <c r="F52" s="31">
        <v>25</v>
      </c>
      <c r="G52" s="31">
        <v>100</v>
      </c>
      <c r="H52" s="7"/>
      <c r="I52" s="31">
        <v>28</v>
      </c>
      <c r="J52" s="31">
        <v>29</v>
      </c>
      <c r="K52" s="31">
        <v>24</v>
      </c>
      <c r="L52" s="31">
        <v>27</v>
      </c>
      <c r="M52" s="31">
        <v>108</v>
      </c>
      <c r="N52" s="7"/>
      <c r="O52" s="31">
        <v>51</v>
      </c>
      <c r="P52" s="31">
        <v>34</v>
      </c>
      <c r="Q52" s="31">
        <v>22</v>
      </c>
      <c r="R52" s="31">
        <v>25</v>
      </c>
      <c r="S52" s="31">
        <v>132</v>
      </c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>
      <c r="A53" s="6" t="s">
        <v>12</v>
      </c>
      <c r="B53" s="2"/>
      <c r="C53" s="20">
        <v>8</v>
      </c>
      <c r="D53" s="20">
        <v>10</v>
      </c>
      <c r="E53" s="20">
        <v>5</v>
      </c>
      <c r="F53" s="20">
        <v>-1</v>
      </c>
      <c r="G53" s="20">
        <v>22</v>
      </c>
      <c r="H53" s="29"/>
      <c r="I53" s="20">
        <v>10</v>
      </c>
      <c r="J53" s="20">
        <v>16</v>
      </c>
      <c r="K53" s="20">
        <v>8</v>
      </c>
      <c r="L53" s="20">
        <v>3</v>
      </c>
      <c r="M53" s="20">
        <v>37</v>
      </c>
      <c r="N53" s="29"/>
      <c r="O53" s="20">
        <v>19</v>
      </c>
      <c r="P53" s="20">
        <v>-1</v>
      </c>
      <c r="Q53" s="20">
        <v>18</v>
      </c>
      <c r="R53" s="20">
        <v>6</v>
      </c>
      <c r="S53" s="20">
        <v>42</v>
      </c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>
      <c r="A54" s="8" t="s">
        <v>13</v>
      </c>
      <c r="B54" s="2"/>
      <c r="C54" s="32">
        <f>C53/C49</f>
        <v>3.2653061224489799E-2</v>
      </c>
      <c r="D54" s="32">
        <f t="shared" ref="D54:G54" si="18">D53/D49</f>
        <v>3.5211267605633804E-2</v>
      </c>
      <c r="E54" s="32">
        <f t="shared" si="18"/>
        <v>2.2831050228310501E-2</v>
      </c>
      <c r="F54" s="32">
        <f t="shared" si="18"/>
        <v>-4.5248868778280547E-3</v>
      </c>
      <c r="G54" s="32">
        <f t="shared" si="18"/>
        <v>2.2703818369453045E-2</v>
      </c>
      <c r="H54" s="9"/>
      <c r="I54" s="32">
        <f>I53/I49</f>
        <v>3.717472118959108E-2</v>
      </c>
      <c r="J54" s="32">
        <f t="shared" ref="J54:M54" si="19">J53/J49</f>
        <v>5.0314465408805034E-2</v>
      </c>
      <c r="K54" s="32">
        <f t="shared" si="19"/>
        <v>3.3057851239669422E-2</v>
      </c>
      <c r="L54" s="32">
        <f t="shared" si="19"/>
        <v>1.4851485148514851E-2</v>
      </c>
      <c r="M54" s="32">
        <f t="shared" si="19"/>
        <v>3.5887487875848688E-2</v>
      </c>
      <c r="N54" s="9"/>
      <c r="O54" s="32">
        <f>O53/O49</f>
        <v>4.7979797979797977E-2</v>
      </c>
      <c r="P54" s="32">
        <f t="shared" ref="P54:S54" si="20">P53/P49</f>
        <v>-4.0322580645161289E-3</v>
      </c>
      <c r="Q54" s="32">
        <f t="shared" si="20"/>
        <v>6.9767441860465115E-2</v>
      </c>
      <c r="R54" s="32">
        <f t="shared" si="20"/>
        <v>2.3715415019762844E-2</v>
      </c>
      <c r="S54" s="32">
        <f t="shared" si="20"/>
        <v>3.6363636363636362E-2</v>
      </c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>
      <c r="A55" s="6" t="s">
        <v>17</v>
      </c>
      <c r="B55" s="2"/>
      <c r="C55" s="20">
        <v>5</v>
      </c>
      <c r="D55" s="20">
        <v>6</v>
      </c>
      <c r="E55" s="20">
        <v>5</v>
      </c>
      <c r="F55" s="20">
        <f>G55-C55-D55-E55</f>
        <v>5</v>
      </c>
      <c r="G55" s="20">
        <v>21</v>
      </c>
      <c r="H55" s="29"/>
      <c r="I55" s="20">
        <v>5</v>
      </c>
      <c r="J55" s="20">
        <v>5</v>
      </c>
      <c r="K55" s="20">
        <v>4</v>
      </c>
      <c r="L55" s="20">
        <v>6</v>
      </c>
      <c r="M55" s="20">
        <v>20</v>
      </c>
      <c r="N55" s="29"/>
      <c r="O55" s="20">
        <v>13</v>
      </c>
      <c r="P55" s="20">
        <v>5</v>
      </c>
      <c r="Q55" s="20">
        <v>4</v>
      </c>
      <c r="R55" s="20">
        <v>4</v>
      </c>
      <c r="S55" s="20">
        <v>26</v>
      </c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4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>
      <c r="A57" s="3" t="s">
        <v>23</v>
      </c>
      <c r="B57" s="2"/>
      <c r="C57" s="36">
        <v>2023</v>
      </c>
      <c r="D57" s="36"/>
      <c r="E57" s="36"/>
      <c r="F57" s="36"/>
      <c r="G57" s="36"/>
      <c r="H57" s="2"/>
      <c r="I57" s="36">
        <v>2022</v>
      </c>
      <c r="J57" s="37"/>
      <c r="K57" s="37"/>
      <c r="L57" s="37"/>
      <c r="M57" s="37"/>
      <c r="N57" s="2"/>
      <c r="O57" s="36">
        <v>2021</v>
      </c>
      <c r="P57" s="36"/>
      <c r="Q57" s="36"/>
      <c r="R57" s="36"/>
      <c r="S57" s="36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>
      <c r="A58" s="5" t="s">
        <v>2</v>
      </c>
      <c r="B58" s="2"/>
      <c r="C58" s="4" t="s">
        <v>3</v>
      </c>
      <c r="D58" s="4" t="s">
        <v>4</v>
      </c>
      <c r="E58" s="4" t="s">
        <v>5</v>
      </c>
      <c r="F58" s="4" t="s">
        <v>6</v>
      </c>
      <c r="G58" s="4" t="s">
        <v>7</v>
      </c>
      <c r="H58" s="2"/>
      <c r="I58" s="4" t="s">
        <v>3</v>
      </c>
      <c r="J58" s="4" t="s">
        <v>4</v>
      </c>
      <c r="K58" s="4" t="s">
        <v>5</v>
      </c>
      <c r="L58" s="4" t="s">
        <v>6</v>
      </c>
      <c r="M58" s="4" t="s">
        <v>7</v>
      </c>
      <c r="N58" s="2"/>
      <c r="O58" s="4" t="s">
        <v>3</v>
      </c>
      <c r="P58" s="4" t="s">
        <v>4</v>
      </c>
      <c r="Q58" s="4" t="s">
        <v>5</v>
      </c>
      <c r="R58" s="4" t="s">
        <v>6</v>
      </c>
      <c r="S58" s="4" t="s">
        <v>7</v>
      </c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>
      <c r="A59" s="6" t="s">
        <v>8</v>
      </c>
      <c r="B59" s="2"/>
      <c r="C59" s="20">
        <v>170</v>
      </c>
      <c r="D59" s="20">
        <v>168</v>
      </c>
      <c r="E59" s="20">
        <v>269</v>
      </c>
      <c r="F59" s="20">
        <v>363</v>
      </c>
      <c r="G59" s="20">
        <v>970</v>
      </c>
      <c r="H59" s="29"/>
      <c r="I59" s="20">
        <v>225</v>
      </c>
      <c r="J59" s="20">
        <v>223</v>
      </c>
      <c r="K59" s="20">
        <v>267</v>
      </c>
      <c r="L59" s="20">
        <v>358</v>
      </c>
      <c r="M59" s="20">
        <v>1073</v>
      </c>
      <c r="N59" s="29"/>
      <c r="O59" s="20">
        <v>256</v>
      </c>
      <c r="P59" s="20">
        <v>311</v>
      </c>
      <c r="Q59" s="20">
        <v>287</v>
      </c>
      <c r="R59" s="20">
        <v>451</v>
      </c>
      <c r="S59" s="20">
        <v>1305</v>
      </c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>
      <c r="A60" s="8" t="s">
        <v>9</v>
      </c>
      <c r="B60" s="2"/>
      <c r="C60" s="8">
        <v>61</v>
      </c>
      <c r="D60" s="8">
        <v>67</v>
      </c>
      <c r="E60" s="8">
        <v>95</v>
      </c>
      <c r="F60" s="8">
        <v>107</v>
      </c>
      <c r="G60" s="33">
        <v>330</v>
      </c>
      <c r="H60" s="7"/>
      <c r="I60" s="34">
        <v>96</v>
      </c>
      <c r="J60" s="34">
        <v>90</v>
      </c>
      <c r="K60" s="34">
        <v>97</v>
      </c>
      <c r="L60" s="34">
        <v>98</v>
      </c>
      <c r="M60" s="35">
        <v>381</v>
      </c>
      <c r="N60" s="7"/>
      <c r="O60" s="31">
        <v>101</v>
      </c>
      <c r="P60" s="31">
        <v>132</v>
      </c>
      <c r="Q60" s="31">
        <v>111</v>
      </c>
      <c r="R60" s="31">
        <v>165</v>
      </c>
      <c r="S60" s="25">
        <v>509</v>
      </c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>
      <c r="A61" s="6" t="s">
        <v>10</v>
      </c>
      <c r="B61" s="2"/>
      <c r="C61" s="22">
        <f>C60/C59</f>
        <v>0.35882352941176471</v>
      </c>
      <c r="D61" s="22">
        <f t="shared" ref="D61:G61" si="21">D60/D59</f>
        <v>0.39880952380952384</v>
      </c>
      <c r="E61" s="22">
        <f t="shared" si="21"/>
        <v>0.35315985130111527</v>
      </c>
      <c r="F61" s="22">
        <f t="shared" si="21"/>
        <v>0.29476584022038566</v>
      </c>
      <c r="G61" s="22">
        <f t="shared" si="21"/>
        <v>0.34020618556701032</v>
      </c>
      <c r="H61" s="30"/>
      <c r="I61" s="22">
        <f>I60/I59</f>
        <v>0.42666666666666669</v>
      </c>
      <c r="J61" s="22">
        <f t="shared" ref="J61:M61" si="22">J60/J59</f>
        <v>0.40358744394618834</v>
      </c>
      <c r="K61" s="22">
        <f t="shared" si="22"/>
        <v>0.36329588014981273</v>
      </c>
      <c r="L61" s="22">
        <f t="shared" si="22"/>
        <v>0.27374301675977653</v>
      </c>
      <c r="M61" s="22">
        <f t="shared" si="22"/>
        <v>0.35507921714818269</v>
      </c>
      <c r="N61" s="30"/>
      <c r="O61" s="22">
        <f>O60/O59</f>
        <v>0.39453125</v>
      </c>
      <c r="P61" s="22">
        <f t="shared" ref="P61:S61" si="23">P60/P59</f>
        <v>0.42443729903536975</v>
      </c>
      <c r="Q61" s="22">
        <f t="shared" si="23"/>
        <v>0.38675958188153309</v>
      </c>
      <c r="R61" s="22">
        <f t="shared" si="23"/>
        <v>0.36585365853658536</v>
      </c>
      <c r="S61" s="22">
        <f t="shared" si="23"/>
        <v>0.39003831417624524</v>
      </c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>
      <c r="A62" s="8" t="s">
        <v>11</v>
      </c>
      <c r="B62" s="2"/>
      <c r="C62" s="31">
        <v>43</v>
      </c>
      <c r="D62" s="31">
        <v>44</v>
      </c>
      <c r="E62" s="31">
        <v>44</v>
      </c>
      <c r="F62" s="31">
        <v>54</v>
      </c>
      <c r="G62" s="31">
        <v>185</v>
      </c>
      <c r="H62" s="7"/>
      <c r="I62" s="31">
        <v>38</v>
      </c>
      <c r="J62" s="31">
        <v>44</v>
      </c>
      <c r="K62" s="31">
        <v>47</v>
      </c>
      <c r="L62" s="31">
        <v>65</v>
      </c>
      <c r="M62" s="31">
        <v>194</v>
      </c>
      <c r="N62" s="7"/>
      <c r="O62" s="31">
        <v>44</v>
      </c>
      <c r="P62" s="31">
        <v>47</v>
      </c>
      <c r="Q62" s="31">
        <v>44</v>
      </c>
      <c r="R62" s="31">
        <v>57</v>
      </c>
      <c r="S62" s="31">
        <v>192</v>
      </c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>
      <c r="A63" s="6" t="s">
        <v>12</v>
      </c>
      <c r="B63" s="2"/>
      <c r="C63" s="20">
        <v>19</v>
      </c>
      <c r="D63" s="20">
        <v>21</v>
      </c>
      <c r="E63" s="20">
        <v>49</v>
      </c>
      <c r="F63" s="20">
        <v>50</v>
      </c>
      <c r="G63" s="20">
        <v>139</v>
      </c>
      <c r="H63" s="29"/>
      <c r="I63" s="20">
        <v>62</v>
      </c>
      <c r="J63" s="20">
        <v>47</v>
      </c>
      <c r="K63" s="20">
        <v>53</v>
      </c>
      <c r="L63" s="20">
        <v>31</v>
      </c>
      <c r="M63" s="20">
        <v>193</v>
      </c>
      <c r="N63" s="29"/>
      <c r="O63" s="20">
        <v>58</v>
      </c>
      <c r="P63" s="20">
        <v>85</v>
      </c>
      <c r="Q63" s="20">
        <v>68</v>
      </c>
      <c r="R63" s="20">
        <v>110</v>
      </c>
      <c r="S63" s="20">
        <v>321</v>
      </c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>
      <c r="A64" s="8" t="s">
        <v>13</v>
      </c>
      <c r="B64" s="2"/>
      <c r="C64" s="32">
        <f t="shared" ref="C64:G64" si="24">C63/C59</f>
        <v>0.11176470588235295</v>
      </c>
      <c r="D64" s="32">
        <f t="shared" si="24"/>
        <v>0.125</v>
      </c>
      <c r="E64" s="32">
        <f t="shared" si="24"/>
        <v>0.18215613382899629</v>
      </c>
      <c r="F64" s="32">
        <f t="shared" si="24"/>
        <v>0.13774104683195593</v>
      </c>
      <c r="G64" s="32">
        <f t="shared" si="24"/>
        <v>0.14329896907216494</v>
      </c>
      <c r="H64" s="9"/>
      <c r="I64" s="32">
        <f>I63/I59</f>
        <v>0.27555555555555555</v>
      </c>
      <c r="J64" s="32">
        <f t="shared" ref="J64:K64" si="25">J63/J59</f>
        <v>0.21076233183856502</v>
      </c>
      <c r="K64" s="32">
        <f t="shared" si="25"/>
        <v>0.19850187265917604</v>
      </c>
      <c r="L64" s="32">
        <f>L63/L59</f>
        <v>8.6592178770949726E-2</v>
      </c>
      <c r="M64" s="32">
        <f t="shared" ref="M64" si="26">M63/M59</f>
        <v>0.1798695246971109</v>
      </c>
      <c r="N64" s="9"/>
      <c r="O64" s="32">
        <f>O63/O59</f>
        <v>0.2265625</v>
      </c>
      <c r="P64" s="32">
        <f t="shared" ref="P64:S64" si="27">P63/P59</f>
        <v>0.27331189710610931</v>
      </c>
      <c r="Q64" s="32">
        <f t="shared" si="27"/>
        <v>0.23693379790940766</v>
      </c>
      <c r="R64" s="32">
        <f t="shared" si="27"/>
        <v>0.24390243902439024</v>
      </c>
      <c r="S64" s="32">
        <f t="shared" si="27"/>
        <v>0.24597701149425288</v>
      </c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>
      <c r="A65" s="6" t="s">
        <v>17</v>
      </c>
      <c r="B65" s="2"/>
      <c r="C65" s="20">
        <v>3</v>
      </c>
      <c r="D65" s="20">
        <v>3</v>
      </c>
      <c r="E65" s="20">
        <v>3</v>
      </c>
      <c r="F65" s="20">
        <f>G65-C65-D65-E65</f>
        <v>4</v>
      </c>
      <c r="G65" s="20">
        <v>13</v>
      </c>
      <c r="H65" s="29"/>
      <c r="I65" s="20">
        <v>3</v>
      </c>
      <c r="J65" s="20">
        <v>3</v>
      </c>
      <c r="K65" s="20">
        <v>2</v>
      </c>
      <c r="L65" s="20">
        <v>3</v>
      </c>
      <c r="M65" s="20">
        <v>11</v>
      </c>
      <c r="N65" s="29"/>
      <c r="O65" s="20">
        <v>3</v>
      </c>
      <c r="P65" s="20">
        <v>3</v>
      </c>
      <c r="Q65" s="20">
        <v>3</v>
      </c>
      <c r="R65" s="20">
        <v>3</v>
      </c>
      <c r="S65" s="20">
        <v>12</v>
      </c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>
      <c r="A67" s="3" t="s">
        <v>24</v>
      </c>
      <c r="B67" s="2"/>
      <c r="C67" s="36">
        <v>2023</v>
      </c>
      <c r="D67" s="36"/>
      <c r="E67" s="36"/>
      <c r="F67" s="36"/>
      <c r="G67" s="36"/>
      <c r="H67" s="2"/>
      <c r="I67" s="36">
        <v>2022</v>
      </c>
      <c r="J67" s="37"/>
      <c r="K67" s="37"/>
      <c r="L67" s="37"/>
      <c r="M67" s="37"/>
      <c r="N67" s="2"/>
      <c r="O67" s="36">
        <v>2021</v>
      </c>
      <c r="P67" s="36"/>
      <c r="Q67" s="36"/>
      <c r="R67" s="36"/>
      <c r="S67" s="36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>
      <c r="A68" s="5" t="s">
        <v>2</v>
      </c>
      <c r="B68" s="2"/>
      <c r="C68" s="4" t="s">
        <v>3</v>
      </c>
      <c r="D68" s="4" t="s">
        <v>4</v>
      </c>
      <c r="E68" s="4" t="s">
        <v>5</v>
      </c>
      <c r="F68" s="4" t="s">
        <v>6</v>
      </c>
      <c r="G68" s="4" t="s">
        <v>7</v>
      </c>
      <c r="H68" s="2"/>
      <c r="I68" s="4" t="s">
        <v>3</v>
      </c>
      <c r="J68" s="4" t="s">
        <v>4</v>
      </c>
      <c r="K68" s="4" t="s">
        <v>5</v>
      </c>
      <c r="L68" s="4" t="s">
        <v>6</v>
      </c>
      <c r="M68" s="4" t="s">
        <v>7</v>
      </c>
      <c r="N68" s="2"/>
      <c r="O68" s="4" t="s">
        <v>3</v>
      </c>
      <c r="P68" s="4" t="s">
        <v>4</v>
      </c>
      <c r="Q68" s="4" t="s">
        <v>5</v>
      </c>
      <c r="R68" s="4" t="s">
        <v>6</v>
      </c>
      <c r="S68" s="4" t="s">
        <v>7</v>
      </c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>
      <c r="A69" s="6" t="s">
        <v>8</v>
      </c>
      <c r="B69" s="2"/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9"/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9"/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>
      <c r="A70" s="8" t="s">
        <v>9</v>
      </c>
      <c r="B70" s="2"/>
      <c r="C70" s="8">
        <v>9</v>
      </c>
      <c r="D70" s="8">
        <v>12</v>
      </c>
      <c r="E70" s="8">
        <v>12</v>
      </c>
      <c r="F70" s="8">
        <v>0</v>
      </c>
      <c r="G70" s="33">
        <v>33</v>
      </c>
      <c r="H70" s="7"/>
      <c r="I70" s="34">
        <v>11</v>
      </c>
      <c r="J70" s="34">
        <v>7</v>
      </c>
      <c r="K70" s="34">
        <v>12</v>
      </c>
      <c r="L70" s="34">
        <v>-1</v>
      </c>
      <c r="M70" s="35">
        <v>29</v>
      </c>
      <c r="N70" s="7"/>
      <c r="O70" s="31">
        <v>18</v>
      </c>
      <c r="P70" s="31">
        <v>6</v>
      </c>
      <c r="Q70" s="31">
        <v>11</v>
      </c>
      <c r="R70" s="31">
        <v>0</v>
      </c>
      <c r="S70" s="25">
        <v>35</v>
      </c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>
      <c r="A71" s="6" t="s">
        <v>10</v>
      </c>
      <c r="B71" s="2"/>
      <c r="C71" s="22" t="s">
        <v>25</v>
      </c>
      <c r="D71" s="22" t="s">
        <v>25</v>
      </c>
      <c r="E71" s="22" t="s">
        <v>25</v>
      </c>
      <c r="F71" s="22" t="s">
        <v>25</v>
      </c>
      <c r="G71" s="22" t="s">
        <v>25</v>
      </c>
      <c r="H71" s="30"/>
      <c r="I71" s="22" t="s">
        <v>25</v>
      </c>
      <c r="J71" s="22" t="s">
        <v>25</v>
      </c>
      <c r="K71" s="22" t="s">
        <v>25</v>
      </c>
      <c r="L71" s="22" t="s">
        <v>25</v>
      </c>
      <c r="M71" s="22" t="s">
        <v>25</v>
      </c>
      <c r="N71" s="30"/>
      <c r="O71" s="22" t="s">
        <v>25</v>
      </c>
      <c r="P71" s="22" t="s">
        <v>25</v>
      </c>
      <c r="Q71" s="22" t="s">
        <v>25</v>
      </c>
      <c r="R71" s="22" t="s">
        <v>25</v>
      </c>
      <c r="S71" s="22" t="s">
        <v>25</v>
      </c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>
      <c r="A72" s="8" t="s">
        <v>11</v>
      </c>
      <c r="B72" s="2"/>
      <c r="C72" s="31">
        <v>69</v>
      </c>
      <c r="D72" s="31">
        <v>36</v>
      </c>
      <c r="E72" s="31">
        <v>55</v>
      </c>
      <c r="F72" s="31">
        <v>68</v>
      </c>
      <c r="G72" s="31">
        <v>228</v>
      </c>
      <c r="H72" s="7"/>
      <c r="I72" s="31">
        <v>20</v>
      </c>
      <c r="J72" s="31">
        <v>50</v>
      </c>
      <c r="K72" s="31">
        <v>57</v>
      </c>
      <c r="L72" s="31">
        <v>78</v>
      </c>
      <c r="M72" s="31">
        <v>205</v>
      </c>
      <c r="N72" s="7"/>
      <c r="O72" s="31">
        <v>72</v>
      </c>
      <c r="P72" s="31">
        <v>72</v>
      </c>
      <c r="Q72" s="31">
        <v>87</v>
      </c>
      <c r="R72" s="31">
        <v>91</v>
      </c>
      <c r="S72" s="31">
        <v>322</v>
      </c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>
      <c r="A73" s="6" t="s">
        <v>12</v>
      </c>
      <c r="B73" s="2"/>
      <c r="C73" s="20">
        <v>-357</v>
      </c>
      <c r="D73" s="20">
        <v>-79</v>
      </c>
      <c r="E73" s="20">
        <v>-96</v>
      </c>
      <c r="F73" s="20">
        <v>67</v>
      </c>
      <c r="G73" s="20">
        <v>-465</v>
      </c>
      <c r="H73" s="29"/>
      <c r="I73" s="20">
        <v>-28</v>
      </c>
      <c r="J73" s="20">
        <v>-780</v>
      </c>
      <c r="K73" s="20">
        <v>-64</v>
      </c>
      <c r="L73" s="20">
        <v>-1685</v>
      </c>
      <c r="M73" s="20">
        <v>-2557</v>
      </c>
      <c r="N73" s="29"/>
      <c r="O73" s="20">
        <v>-71</v>
      </c>
      <c r="P73" s="20">
        <v>48</v>
      </c>
      <c r="Q73" s="20">
        <v>-51</v>
      </c>
      <c r="R73" s="20">
        <v>-96</v>
      </c>
      <c r="S73" s="20">
        <v>-170</v>
      </c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>
      <c r="A74" s="8" t="s">
        <v>13</v>
      </c>
      <c r="B74" s="2"/>
      <c r="C74" s="32" t="s">
        <v>25</v>
      </c>
      <c r="D74" s="32" t="s">
        <v>25</v>
      </c>
      <c r="E74" s="32" t="s">
        <v>25</v>
      </c>
      <c r="F74" s="32" t="s">
        <v>25</v>
      </c>
      <c r="G74" s="32" t="s">
        <v>25</v>
      </c>
      <c r="H74" s="9"/>
      <c r="I74" s="32" t="s">
        <v>25</v>
      </c>
      <c r="J74" s="32" t="s">
        <v>25</v>
      </c>
      <c r="K74" s="32" t="s">
        <v>25</v>
      </c>
      <c r="L74" s="32" t="s">
        <v>25</v>
      </c>
      <c r="M74" s="32" t="s">
        <v>25</v>
      </c>
      <c r="N74" s="9"/>
      <c r="O74" s="32" t="s">
        <v>25</v>
      </c>
      <c r="P74" s="32" t="s">
        <v>25</v>
      </c>
      <c r="Q74" s="32" t="s">
        <v>25</v>
      </c>
      <c r="R74" s="32" t="s">
        <v>25</v>
      </c>
      <c r="S74" s="32" t="s">
        <v>25</v>
      </c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>
      <c r="A75" s="6" t="s">
        <v>17</v>
      </c>
      <c r="B75" s="2"/>
      <c r="C75" s="20">
        <v>15</v>
      </c>
      <c r="D75" s="20">
        <v>14</v>
      </c>
      <c r="E75" s="20">
        <v>13</v>
      </c>
      <c r="F75" s="20">
        <v>19</v>
      </c>
      <c r="G75" s="20">
        <v>61</v>
      </c>
      <c r="H75" s="29"/>
      <c r="I75" s="20">
        <v>12</v>
      </c>
      <c r="J75" s="20">
        <v>17</v>
      </c>
      <c r="K75" s="20">
        <v>14</v>
      </c>
      <c r="L75" s="20">
        <v>15</v>
      </c>
      <c r="M75" s="20">
        <v>58</v>
      </c>
      <c r="N75" s="29"/>
      <c r="O75" s="20">
        <v>21</v>
      </c>
      <c r="P75" s="20">
        <v>10</v>
      </c>
      <c r="Q75" s="20">
        <v>16</v>
      </c>
      <c r="R75" s="20">
        <v>15</v>
      </c>
      <c r="S75" s="20">
        <v>62</v>
      </c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/>
    <row r="77" spans="1:28" ht="14.25" customHeight="1"/>
    <row r="78" spans="1:28" ht="14.25" customHeight="1">
      <c r="A78" t="s">
        <v>42</v>
      </c>
    </row>
    <row r="79" spans="1:28" ht="14.25" customHeight="1"/>
    <row r="80" spans="1:28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</sheetData>
  <mergeCells count="24">
    <mergeCell ref="A1:Q1"/>
    <mergeCell ref="A2:R2"/>
    <mergeCell ref="O17:S17"/>
    <mergeCell ref="O4:S4"/>
    <mergeCell ref="I4:M4"/>
    <mergeCell ref="C4:G4"/>
    <mergeCell ref="C17:G17"/>
    <mergeCell ref="I17:M17"/>
    <mergeCell ref="O37:S37"/>
    <mergeCell ref="I27:M27"/>
    <mergeCell ref="O27:S27"/>
    <mergeCell ref="C27:G27"/>
    <mergeCell ref="I67:M67"/>
    <mergeCell ref="O67:S67"/>
    <mergeCell ref="I47:M47"/>
    <mergeCell ref="O47:S47"/>
    <mergeCell ref="I57:M57"/>
    <mergeCell ref="O57:S57"/>
    <mergeCell ref="C37:G37"/>
    <mergeCell ref="C47:G47"/>
    <mergeCell ref="C57:G57"/>
    <mergeCell ref="C67:G67"/>
    <mergeCell ref="A36:S36"/>
    <mergeCell ref="I37:M37"/>
  </mergeCells>
  <pageMargins left="0.7" right="0.7" top="0.75" bottom="0.75" header="0" footer="0"/>
  <pageSetup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showGridLines="0" workbookViewId="0">
      <selection activeCell="F15" sqref="F15"/>
    </sheetView>
  </sheetViews>
  <sheetFormatPr defaultColWidth="14.44140625" defaultRowHeight="15" customHeight="1"/>
  <cols>
    <col min="1" max="1" width="46.88671875" customWidth="1"/>
    <col min="2" max="2" width="1.44140625" customWidth="1"/>
    <col min="3" max="4" width="8.6640625" customWidth="1"/>
    <col min="5" max="6" width="8.6640625" style="28" customWidth="1"/>
    <col min="7" max="7" width="8.6640625" customWidth="1"/>
    <col min="8" max="8" width="1.44140625" customWidth="1"/>
    <col min="9" max="13" width="8.6640625" customWidth="1"/>
    <col min="14" max="14" width="1.44140625" customWidth="1"/>
    <col min="15" max="28" width="8.6640625" customWidth="1"/>
  </cols>
  <sheetData>
    <row r="1" spans="1:28" ht="14.25" customHeight="1">
      <c r="A1" s="38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1"/>
      <c r="U2" s="1"/>
      <c r="V2" s="1"/>
      <c r="W2" s="1"/>
      <c r="X2" s="1"/>
      <c r="Y2" s="1"/>
      <c r="Z2" s="1"/>
      <c r="AA2" s="1"/>
      <c r="AB2" s="1"/>
    </row>
    <row r="3" spans="1:28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25" customHeight="1">
      <c r="A4" s="3" t="s">
        <v>1</v>
      </c>
      <c r="B4" s="2"/>
      <c r="C4" s="36">
        <v>2023</v>
      </c>
      <c r="D4" s="37"/>
      <c r="E4" s="37"/>
      <c r="F4" s="37"/>
      <c r="G4" s="37"/>
      <c r="H4" s="2"/>
      <c r="I4" s="36">
        <v>2022</v>
      </c>
      <c r="J4" s="37"/>
      <c r="K4" s="37"/>
      <c r="L4" s="37"/>
      <c r="M4" s="37"/>
      <c r="N4" s="2"/>
      <c r="O4" s="36">
        <v>2021</v>
      </c>
      <c r="P4" s="37"/>
      <c r="Q4" s="37"/>
      <c r="R4" s="37"/>
      <c r="S4" s="37"/>
      <c r="T4" s="1"/>
      <c r="U4" s="1"/>
      <c r="V4" s="1"/>
      <c r="W4" s="1"/>
      <c r="X4" s="1"/>
      <c r="Y4" s="1"/>
      <c r="Z4" s="1"/>
      <c r="AA4" s="1"/>
      <c r="AB4" s="1"/>
    </row>
    <row r="5" spans="1:28" ht="14.25" customHeight="1">
      <c r="A5" s="5" t="s">
        <v>2</v>
      </c>
      <c r="B5" s="2"/>
      <c r="C5" s="4" t="s">
        <v>3</v>
      </c>
      <c r="D5" s="4" t="s">
        <v>4</v>
      </c>
      <c r="E5" s="4" t="s">
        <v>5</v>
      </c>
      <c r="F5" s="27" t="s">
        <v>6</v>
      </c>
      <c r="G5" s="27" t="s">
        <v>7</v>
      </c>
      <c r="H5" s="2"/>
      <c r="I5" s="4" t="s">
        <v>3</v>
      </c>
      <c r="J5" s="4" t="s">
        <v>4</v>
      </c>
      <c r="K5" s="4" t="s">
        <v>5</v>
      </c>
      <c r="L5" s="4" t="s">
        <v>6</v>
      </c>
      <c r="M5" s="4" t="s">
        <v>7</v>
      </c>
      <c r="N5" s="2"/>
      <c r="O5" s="4" t="s">
        <v>3</v>
      </c>
      <c r="P5" s="4" t="s">
        <v>4</v>
      </c>
      <c r="Q5" s="4" t="s">
        <v>5</v>
      </c>
      <c r="R5" s="4" t="s">
        <v>6</v>
      </c>
      <c r="S5" s="4" t="s">
        <v>7</v>
      </c>
      <c r="T5" s="1"/>
      <c r="U5" s="1"/>
      <c r="V5" s="1"/>
      <c r="W5" s="1"/>
      <c r="X5" s="1"/>
      <c r="Y5" s="1"/>
      <c r="Z5" s="1"/>
      <c r="AA5" s="1"/>
      <c r="AB5" s="1"/>
    </row>
    <row r="6" spans="1:28" ht="14.25" customHeight="1">
      <c r="A6" s="6" t="s">
        <v>12</v>
      </c>
      <c r="B6" s="1"/>
      <c r="C6" s="10">
        <v>-33</v>
      </c>
      <c r="D6" s="10">
        <v>290</v>
      </c>
      <c r="E6" s="10">
        <v>266</v>
      </c>
      <c r="F6" s="10">
        <f>G6-SUM(C6:E6)</f>
        <v>393</v>
      </c>
      <c r="G6" s="10">
        <v>916</v>
      </c>
      <c r="H6" s="7"/>
      <c r="I6" s="10">
        <v>463</v>
      </c>
      <c r="J6" s="10">
        <v>-286</v>
      </c>
      <c r="K6" s="10">
        <v>238</v>
      </c>
      <c r="L6" s="10">
        <v>-1471</v>
      </c>
      <c r="M6" s="10">
        <v>-1056</v>
      </c>
      <c r="N6" s="1"/>
      <c r="O6" s="10">
        <v>644</v>
      </c>
      <c r="P6" s="10">
        <v>719</v>
      </c>
      <c r="Q6" s="10">
        <v>630</v>
      </c>
      <c r="R6" s="10">
        <v>506</v>
      </c>
      <c r="S6" s="10">
        <v>2499</v>
      </c>
      <c r="T6" s="1"/>
      <c r="U6" s="1"/>
      <c r="V6" s="1"/>
      <c r="W6" s="1"/>
      <c r="X6" s="1"/>
      <c r="Y6" s="1"/>
      <c r="Z6" s="1"/>
      <c r="AA6" s="1"/>
      <c r="AB6" s="1"/>
    </row>
    <row r="7" spans="1:28" ht="14.25" customHeight="1">
      <c r="A7" s="8" t="s">
        <v>27</v>
      </c>
      <c r="B7" s="1"/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"/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"/>
      <c r="O7" s="11">
        <v>20</v>
      </c>
      <c r="P7" s="11">
        <v>8</v>
      </c>
      <c r="Q7" s="11">
        <v>7</v>
      </c>
      <c r="R7" s="11">
        <v>3</v>
      </c>
      <c r="S7" s="11">
        <v>38</v>
      </c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>
      <c r="A8" s="6" t="s">
        <v>28</v>
      </c>
      <c r="B8" s="1"/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7"/>
      <c r="I8" s="10">
        <v>0</v>
      </c>
      <c r="J8" s="10">
        <v>384</v>
      </c>
      <c r="K8" s="10">
        <v>0</v>
      </c>
      <c r="L8" s="10">
        <v>12</v>
      </c>
      <c r="M8" s="10">
        <v>396</v>
      </c>
      <c r="N8" s="1"/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>
      <c r="A9" s="8" t="s">
        <v>29</v>
      </c>
      <c r="B9" s="1"/>
      <c r="C9" s="11">
        <v>222</v>
      </c>
      <c r="D9" s="11">
        <v>26</v>
      </c>
      <c r="E9" s="11">
        <v>56</v>
      </c>
      <c r="F9" s="11">
        <f>G9-SUM(C9:E9)</f>
        <v>-123</v>
      </c>
      <c r="G9" s="11">
        <v>181</v>
      </c>
      <c r="H9" s="1"/>
      <c r="I9" s="11">
        <v>0</v>
      </c>
      <c r="J9" s="11">
        <v>363</v>
      </c>
      <c r="K9" s="11">
        <v>27</v>
      </c>
      <c r="L9" s="11">
        <v>1546</v>
      </c>
      <c r="M9" s="11">
        <v>1936</v>
      </c>
      <c r="N9" s="1"/>
      <c r="O9" s="11">
        <v>0</v>
      </c>
      <c r="P9" s="11">
        <v>-120</v>
      </c>
      <c r="Q9" s="11">
        <v>13</v>
      </c>
      <c r="R9" s="11">
        <v>0</v>
      </c>
      <c r="S9" s="11">
        <v>-107</v>
      </c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>
      <c r="A10" s="6" t="s">
        <v>30</v>
      </c>
      <c r="B10" s="1"/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"/>
      <c r="I10" s="10">
        <v>0</v>
      </c>
      <c r="J10" s="10">
        <v>0</v>
      </c>
      <c r="K10" s="10">
        <v>0</v>
      </c>
      <c r="L10" s="10">
        <v>84</v>
      </c>
      <c r="M10" s="10">
        <v>84</v>
      </c>
      <c r="N10" s="1"/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>
      <c r="A11" s="8" t="s">
        <v>31</v>
      </c>
      <c r="B11" s="1"/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"/>
      <c r="O11" s="11">
        <v>0</v>
      </c>
      <c r="P11" s="11">
        <v>0</v>
      </c>
      <c r="Q11" s="11">
        <v>-42</v>
      </c>
      <c r="R11" s="11">
        <v>0</v>
      </c>
      <c r="S11" s="11">
        <v>-42</v>
      </c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>
      <c r="A12" s="6" t="s">
        <v>32</v>
      </c>
      <c r="B12" s="1"/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"/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"/>
      <c r="O12" s="10">
        <v>0</v>
      </c>
      <c r="P12" s="10">
        <v>0</v>
      </c>
      <c r="Q12" s="10">
        <v>0</v>
      </c>
      <c r="R12" s="10">
        <v>-9</v>
      </c>
      <c r="S12" s="10">
        <v>-9</v>
      </c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>
      <c r="A13" s="12" t="s">
        <v>33</v>
      </c>
      <c r="B13" s="1"/>
      <c r="C13" s="13">
        <v>62</v>
      </c>
      <c r="D13" s="13">
        <v>36</v>
      </c>
      <c r="E13" s="13">
        <v>0</v>
      </c>
      <c r="F13" s="13">
        <f>G13-SUM(C13:E13)</f>
        <v>-4</v>
      </c>
      <c r="G13" s="13">
        <v>94</v>
      </c>
      <c r="H13" s="1"/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"/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 thickBot="1">
      <c r="A14" s="6" t="s">
        <v>15</v>
      </c>
      <c r="B14" s="1"/>
      <c r="C14" s="14">
        <v>251</v>
      </c>
      <c r="D14" s="14">
        <v>352</v>
      </c>
      <c r="E14" s="14">
        <v>322</v>
      </c>
      <c r="F14" s="14">
        <f>G14-SUM(C14:E14)</f>
        <v>266</v>
      </c>
      <c r="G14" s="14">
        <v>1191</v>
      </c>
      <c r="H14" s="1"/>
      <c r="I14" s="14">
        <v>463</v>
      </c>
      <c r="J14" s="14">
        <v>461</v>
      </c>
      <c r="K14" s="14">
        <v>265</v>
      </c>
      <c r="L14" s="14">
        <v>171</v>
      </c>
      <c r="M14" s="14">
        <v>1360</v>
      </c>
      <c r="N14" s="1"/>
      <c r="O14" s="14">
        <v>664</v>
      </c>
      <c r="P14" s="14">
        <v>607</v>
      </c>
      <c r="Q14" s="14">
        <v>608</v>
      </c>
      <c r="R14" s="14">
        <v>500</v>
      </c>
      <c r="S14" s="14">
        <v>2379</v>
      </c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 thickTop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S1"/>
    <mergeCell ref="A2:S2"/>
    <mergeCell ref="C4:G4"/>
    <mergeCell ref="I4:M4"/>
    <mergeCell ref="O4:S4"/>
  </mergeCells>
  <pageMargins left="0.7" right="0.7" top="0.75" bottom="0.75" header="0" footer="0"/>
  <pageSetup orientation="landscape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00"/>
  <sheetViews>
    <sheetView showGridLines="0" workbookViewId="0">
      <selection activeCell="F44" sqref="F44"/>
    </sheetView>
  </sheetViews>
  <sheetFormatPr defaultColWidth="14.44140625" defaultRowHeight="15" customHeight="1"/>
  <cols>
    <col min="1" max="1" width="44.109375" customWidth="1"/>
    <col min="2" max="2" width="1.44140625" customWidth="1"/>
    <col min="3" max="4" width="8.6640625" customWidth="1"/>
    <col min="5" max="6" width="8.6640625" style="28" customWidth="1"/>
    <col min="7" max="7" width="8.6640625" customWidth="1"/>
    <col min="8" max="8" width="1.44140625" customWidth="1"/>
    <col min="9" max="13" width="8.6640625" customWidth="1"/>
    <col min="14" max="14" width="1.44140625" customWidth="1"/>
    <col min="15" max="28" width="8.6640625" customWidth="1"/>
  </cols>
  <sheetData>
    <row r="1" spans="1:28" ht="14.25" customHeight="1">
      <c r="A1" s="38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1"/>
      <c r="U2" s="1"/>
      <c r="V2" s="1"/>
      <c r="W2" s="1"/>
      <c r="X2" s="1"/>
      <c r="Y2" s="1"/>
      <c r="Z2" s="1"/>
      <c r="AA2" s="1"/>
      <c r="AB2" s="1"/>
    </row>
    <row r="3" spans="1:28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25" customHeight="1">
      <c r="A4" s="3" t="s">
        <v>1</v>
      </c>
      <c r="B4" s="2"/>
      <c r="C4" s="36">
        <v>2023</v>
      </c>
      <c r="D4" s="37"/>
      <c r="E4" s="37"/>
      <c r="F4" s="37"/>
      <c r="G4" s="37"/>
      <c r="H4" s="2"/>
      <c r="I4" s="36">
        <v>2022</v>
      </c>
      <c r="J4" s="37"/>
      <c r="K4" s="37"/>
      <c r="L4" s="37"/>
      <c r="M4" s="37"/>
      <c r="N4" s="2"/>
      <c r="O4" s="36">
        <v>2021</v>
      </c>
      <c r="P4" s="37"/>
      <c r="Q4" s="37"/>
      <c r="R4" s="37"/>
      <c r="S4" s="37"/>
      <c r="T4" s="1"/>
      <c r="U4" s="1"/>
      <c r="V4" s="1"/>
      <c r="W4" s="1"/>
      <c r="X4" s="1"/>
      <c r="Y4" s="1"/>
      <c r="Z4" s="1"/>
      <c r="AA4" s="1"/>
      <c r="AB4" s="1"/>
    </row>
    <row r="5" spans="1:28" ht="14.25" customHeight="1">
      <c r="A5" s="5" t="s">
        <v>2</v>
      </c>
      <c r="B5" s="2"/>
      <c r="C5" s="4" t="s">
        <v>3</v>
      </c>
      <c r="D5" s="4" t="s">
        <v>4</v>
      </c>
      <c r="E5" s="4" t="s">
        <v>5</v>
      </c>
      <c r="F5" s="27" t="s">
        <v>6</v>
      </c>
      <c r="G5" s="27" t="s">
        <v>7</v>
      </c>
      <c r="H5" s="2"/>
      <c r="I5" s="4" t="s">
        <v>3</v>
      </c>
      <c r="J5" s="4" t="s">
        <v>4</v>
      </c>
      <c r="K5" s="4" t="s">
        <v>5</v>
      </c>
      <c r="L5" s="4" t="s">
        <v>6</v>
      </c>
      <c r="M5" s="4" t="s">
        <v>7</v>
      </c>
      <c r="N5" s="2"/>
      <c r="O5" s="4" t="s">
        <v>3</v>
      </c>
      <c r="P5" s="4" t="s">
        <v>4</v>
      </c>
      <c r="Q5" s="4" t="s">
        <v>5</v>
      </c>
      <c r="R5" s="4" t="s">
        <v>6</v>
      </c>
      <c r="S5" s="4" t="s">
        <v>7</v>
      </c>
      <c r="T5" s="1"/>
      <c r="U5" s="1"/>
      <c r="V5" s="1"/>
      <c r="W5" s="1"/>
      <c r="X5" s="1"/>
      <c r="Y5" s="1"/>
      <c r="Z5" s="1"/>
      <c r="AA5" s="1"/>
      <c r="AB5" s="1"/>
    </row>
    <row r="6" spans="1:28" ht="14.25" customHeight="1">
      <c r="A6" s="6" t="s">
        <v>35</v>
      </c>
      <c r="B6" s="1"/>
      <c r="C6" s="10">
        <v>-179</v>
      </c>
      <c r="D6" s="10">
        <v>85</v>
      </c>
      <c r="E6" s="10">
        <v>83</v>
      </c>
      <c r="F6" s="10">
        <f>G6-SUM(C6:E6)</f>
        <v>492</v>
      </c>
      <c r="G6" s="10">
        <v>481</v>
      </c>
      <c r="H6" s="7"/>
      <c r="I6" s="10">
        <v>313</v>
      </c>
      <c r="J6" s="10">
        <v>-371</v>
      </c>
      <c r="K6" s="10">
        <v>143</v>
      </c>
      <c r="L6" s="10">
        <v>-1604</v>
      </c>
      <c r="M6" s="10">
        <v>-1519</v>
      </c>
      <c r="N6" s="1"/>
      <c r="O6" s="10">
        <v>433</v>
      </c>
      <c r="P6" s="10">
        <v>581</v>
      </c>
      <c r="Q6" s="10">
        <v>471</v>
      </c>
      <c r="R6" s="10">
        <v>298</v>
      </c>
      <c r="S6" s="10">
        <v>1783</v>
      </c>
      <c r="T6" s="1"/>
      <c r="U6" s="1"/>
      <c r="V6" s="1"/>
      <c r="W6" s="1"/>
      <c r="X6" s="1"/>
      <c r="Y6" s="1"/>
      <c r="Z6" s="1"/>
      <c r="AA6" s="1"/>
      <c r="AB6" s="1"/>
    </row>
    <row r="7" spans="1:28" ht="14.25" customHeight="1">
      <c r="A7" s="8" t="s">
        <v>36</v>
      </c>
      <c r="B7" s="2"/>
      <c r="C7" s="15">
        <v>-3.9E-2</v>
      </c>
      <c r="D7" s="15">
        <v>1.7999999999999999E-2</v>
      </c>
      <c r="E7" s="15">
        <v>1.7000000000000001E-2</v>
      </c>
      <c r="F7" s="15">
        <v>9.7000000000000003E-2</v>
      </c>
      <c r="G7" s="15">
        <v>2.5000000000000001E-2</v>
      </c>
      <c r="H7" s="1"/>
      <c r="I7" s="15">
        <v>6.4000000000000001E-2</v>
      </c>
      <c r="J7" s="15">
        <v>-7.2999999999999995E-2</v>
      </c>
      <c r="K7" s="15">
        <v>0.03</v>
      </c>
      <c r="L7" s="15">
        <v>-0.32581759089985801</v>
      </c>
      <c r="M7" s="15">
        <v>7.6999999999999999E-2</v>
      </c>
      <c r="N7" s="1"/>
      <c r="O7" s="15">
        <v>8.1000000000000003E-2</v>
      </c>
      <c r="P7" s="15">
        <v>0.109</v>
      </c>
      <c r="Q7" s="15">
        <v>8.5999999999999993E-2</v>
      </c>
      <c r="R7" s="15">
        <v>5.1237964236588697E-2</v>
      </c>
      <c r="S7" s="15">
        <v>8.1000000000000003E-2</v>
      </c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>
      <c r="A8" s="6" t="s">
        <v>37</v>
      </c>
      <c r="B8" s="2"/>
      <c r="C8" s="10">
        <v>3</v>
      </c>
      <c r="D8" s="10">
        <v>2</v>
      </c>
      <c r="E8" s="10">
        <v>2</v>
      </c>
      <c r="F8" s="10">
        <f t="shared" ref="F7:F11" si="0">G8-SUM(C8:E8)</f>
        <v>0</v>
      </c>
      <c r="G8" s="10">
        <v>7</v>
      </c>
      <c r="H8" s="7"/>
      <c r="I8" s="10">
        <v>3</v>
      </c>
      <c r="J8" s="10">
        <v>3</v>
      </c>
      <c r="K8" s="10">
        <v>2</v>
      </c>
      <c r="L8" s="10">
        <v>0</v>
      </c>
      <c r="M8" s="10">
        <v>8</v>
      </c>
      <c r="N8" s="7"/>
      <c r="O8" s="10">
        <v>7</v>
      </c>
      <c r="P8" s="10">
        <v>-1</v>
      </c>
      <c r="Q8" s="10">
        <v>15</v>
      </c>
      <c r="R8" s="10">
        <v>2</v>
      </c>
      <c r="S8" s="10">
        <v>23</v>
      </c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>
      <c r="A9" s="8" t="s">
        <v>38</v>
      </c>
      <c r="B9" s="2"/>
      <c r="C9" s="11">
        <v>68</v>
      </c>
      <c r="D9" s="11">
        <v>114</v>
      </c>
      <c r="E9" s="11">
        <v>86</v>
      </c>
      <c r="F9" s="11">
        <f t="shared" si="0"/>
        <v>-191</v>
      </c>
      <c r="G9" s="11">
        <v>77</v>
      </c>
      <c r="H9" s="7"/>
      <c r="I9" s="11">
        <v>106</v>
      </c>
      <c r="J9" s="11">
        <v>37</v>
      </c>
      <c r="K9" s="11">
        <v>53</v>
      </c>
      <c r="L9" s="11">
        <v>69</v>
      </c>
      <c r="M9" s="11">
        <v>265</v>
      </c>
      <c r="N9" s="7"/>
      <c r="O9" s="11">
        <v>159</v>
      </c>
      <c r="P9" s="11">
        <v>94</v>
      </c>
      <c r="Q9" s="11">
        <v>100</v>
      </c>
      <c r="R9" s="11">
        <v>165</v>
      </c>
      <c r="S9" s="11">
        <v>518</v>
      </c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>
      <c r="A10" s="16" t="s">
        <v>39</v>
      </c>
      <c r="B10" s="17"/>
      <c r="C10" s="18">
        <v>75</v>
      </c>
      <c r="D10" s="18">
        <v>89</v>
      </c>
      <c r="E10" s="18">
        <v>95</v>
      </c>
      <c r="F10" s="18">
        <f t="shared" si="0"/>
        <v>92</v>
      </c>
      <c r="G10" s="18">
        <v>351</v>
      </c>
      <c r="H10" s="1"/>
      <c r="I10" s="18">
        <v>41</v>
      </c>
      <c r="J10" s="18">
        <v>45</v>
      </c>
      <c r="K10" s="18">
        <v>40</v>
      </c>
      <c r="L10" s="18">
        <v>64</v>
      </c>
      <c r="M10" s="18">
        <v>190</v>
      </c>
      <c r="N10" s="1"/>
      <c r="O10" s="18">
        <v>45</v>
      </c>
      <c r="P10" s="18">
        <v>45</v>
      </c>
      <c r="Q10" s="18">
        <v>44</v>
      </c>
      <c r="R10" s="18">
        <v>41</v>
      </c>
      <c r="S10" s="18">
        <v>175</v>
      </c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 thickBot="1">
      <c r="A11" s="6" t="s">
        <v>40</v>
      </c>
      <c r="B11" s="2"/>
      <c r="C11" s="19">
        <v>-33</v>
      </c>
      <c r="D11" s="19">
        <v>290</v>
      </c>
      <c r="E11" s="19">
        <v>266</v>
      </c>
      <c r="F11" s="19">
        <f t="shared" si="0"/>
        <v>393</v>
      </c>
      <c r="G11" s="19">
        <v>916</v>
      </c>
      <c r="H11" s="1"/>
      <c r="I11" s="19">
        <v>463</v>
      </c>
      <c r="J11" s="19">
        <v>-286</v>
      </c>
      <c r="K11" s="19">
        <v>238</v>
      </c>
      <c r="L11" s="19">
        <v>-1471</v>
      </c>
      <c r="M11" s="19">
        <v>-1056</v>
      </c>
      <c r="N11" s="1"/>
      <c r="O11" s="19">
        <v>644</v>
      </c>
      <c r="P11" s="19">
        <v>719</v>
      </c>
      <c r="Q11" s="19">
        <v>630</v>
      </c>
      <c r="R11" s="19">
        <v>506</v>
      </c>
      <c r="S11" s="19">
        <v>2499</v>
      </c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 thickTop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/>
    <row r="14" spans="1:28" ht="14.25" customHeight="1"/>
    <row r="15" spans="1:28" ht="14.25" customHeight="1"/>
    <row r="16" spans="1:28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S1"/>
    <mergeCell ref="A2:S2"/>
    <mergeCell ref="C4:G4"/>
    <mergeCell ref="I4:M4"/>
    <mergeCell ref="O4:S4"/>
  </mergeCells>
  <pageMargins left="0.7" right="0.7" top="0.75" bottom="0.75" header="0" footer="0"/>
  <pageSetup orientation="landscape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Historical Segment Financial</vt:lpstr>
      <vt:lpstr>Historical Ongoing</vt:lpstr>
      <vt:lpstr>Net Earnings to EBIT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Charles Puzycki</dc:creator>
  <cp:lastModifiedBy>Alexia Maria McCuan</cp:lastModifiedBy>
  <dcterms:created xsi:type="dcterms:W3CDTF">2024-01-29T14:26:17Z</dcterms:created>
  <dcterms:modified xsi:type="dcterms:W3CDTF">2024-02-26T22:41:59Z</dcterms:modified>
</cp:coreProperties>
</file>