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oe.sharepoint.com/teams/investor-relations_team/Shared Documents/General/Earnings/2025/4Q25/"/>
    </mc:Choice>
  </mc:AlternateContent>
  <xr:revisionPtr revIDLastSave="806" documentId="8_{20B6037F-5FB8-4940-9E1D-1F1BA6DE587C}" xr6:coauthVersionLast="47" xr6:coauthVersionMax="47" xr10:uidLastSave="{7DFFF07F-2AD7-4409-B5C5-BA699FBF6F33}"/>
  <bookViews>
    <workbookView xWindow="39820" yWindow="2120" windowWidth="29540" windowHeight="18130" activeTab="3" xr2:uid="{15587BBA-BBE3-4C51-BB65-4AE8760DEE35}"/>
  </bookViews>
  <sheets>
    <sheet name="Cash and Spot Markets" sheetId="1" r:id="rId1"/>
    <sheet name="Data Vantage" sheetId="4" r:id="rId2"/>
    <sheet name="Derivatives Markets" sheetId="5" r:id="rId3"/>
    <sheet name="Total" sheetId="7" r:id="rId4"/>
    <sheet name="Cognos_Office_Connection_Cache" sheetId="9" state="veryHidden" r:id="rId5"/>
  </sheets>
  <definedNames>
    <definedName name="ID" localSheetId="0" hidden="1">"0cfbdfae-c7b4-4e28-a836-9572d0f8a102"</definedName>
    <definedName name="ID" localSheetId="4" hidden="1">"a2a4f211-f747-4458-b1f5-ca862f8d745c"</definedName>
    <definedName name="ID" localSheetId="1" hidden="1">"ddd6d3d1-7828-4050-b3da-ba98355f899c"</definedName>
    <definedName name="ID" localSheetId="2" hidden="1">"212207e7-ee7a-4c32-8864-b784e89679a2"</definedName>
    <definedName name="ID" localSheetId="3" hidden="1">"cd65412c-ec13-4e03-a539-5b2d92ea0dd6"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" i="7" l="1"/>
  <c r="Y17" i="7"/>
  <c r="Y16" i="7"/>
  <c r="Y15" i="7"/>
  <c r="Y14" i="7"/>
  <c r="Y13" i="7"/>
  <c r="Y12" i="7"/>
  <c r="Y10" i="7"/>
  <c r="Y9" i="7"/>
  <c r="Y8" i="7"/>
  <c r="Y7" i="7"/>
  <c r="Y6" i="7"/>
  <c r="Y5" i="7"/>
  <c r="X5" i="7" l="1"/>
  <c r="X6" i="7"/>
  <c r="X7" i="7"/>
  <c r="X8" i="7"/>
  <c r="X9" i="7"/>
  <c r="X10" i="7"/>
  <c r="X12" i="7"/>
  <c r="X13" i="7"/>
  <c r="X14" i="7"/>
  <c r="X15" i="7"/>
  <c r="X16" i="7"/>
  <c r="X17" i="7"/>
  <c r="X19" i="7"/>
  <c r="W5" i="7"/>
  <c r="W6" i="7"/>
  <c r="W7" i="7"/>
  <c r="W8" i="7"/>
  <c r="W9" i="7"/>
  <c r="W10" i="7"/>
  <c r="W12" i="7"/>
  <c r="W13" i="7"/>
  <c r="W14" i="7"/>
  <c r="W15" i="7"/>
  <c r="W16" i="7"/>
  <c r="W17" i="7"/>
  <c r="W19" i="7"/>
  <c r="S16" i="1" l="1"/>
  <c r="S10" i="1"/>
  <c r="V19" i="7" l="1"/>
  <c r="V17" i="7"/>
  <c r="V16" i="7"/>
  <c r="V15" i="7"/>
  <c r="V14" i="7"/>
  <c r="V13" i="7"/>
  <c r="V12" i="7"/>
  <c r="V10" i="7"/>
  <c r="V9" i="7"/>
  <c r="V8" i="7"/>
  <c r="V7" i="7"/>
  <c r="V6" i="7"/>
  <c r="V5" i="7"/>
  <c r="U12" i="7"/>
  <c r="U13" i="7"/>
  <c r="U14" i="7"/>
  <c r="U15" i="7"/>
  <c r="U16" i="7"/>
  <c r="U17" i="7"/>
  <c r="U19" i="7"/>
  <c r="U5" i="7"/>
  <c r="U6" i="7"/>
  <c r="U7" i="7"/>
  <c r="U8" i="7"/>
  <c r="U9" i="7"/>
  <c r="U10" i="7"/>
  <c r="T19" i="7"/>
  <c r="T16" i="7"/>
  <c r="T15" i="7"/>
  <c r="T14" i="7"/>
  <c r="T13" i="7"/>
  <c r="T12" i="7"/>
  <c r="T10" i="7"/>
  <c r="T9" i="7"/>
  <c r="T8" i="7"/>
  <c r="T7" i="7"/>
  <c r="T6" i="7"/>
  <c r="T5" i="7"/>
  <c r="T17" i="5"/>
  <c r="T17" i="1"/>
  <c r="S6" i="7"/>
  <c r="S7" i="7"/>
  <c r="S8" i="7"/>
  <c r="S9" i="7"/>
  <c r="S10" i="7"/>
  <c r="S12" i="7"/>
  <c r="S13" i="7"/>
  <c r="S14" i="7"/>
  <c r="S15" i="7"/>
  <c r="S16" i="7"/>
  <c r="S5" i="7"/>
  <c r="S17" i="5"/>
  <c r="S17" i="1"/>
  <c r="S17" i="7" s="1"/>
  <c r="S19" i="7"/>
  <c r="M15" i="1"/>
  <c r="R19" i="7"/>
  <c r="R17" i="7"/>
  <c r="R17" i="5"/>
  <c r="R17" i="1"/>
  <c r="Q19" i="7"/>
  <c r="Q17" i="7"/>
  <c r="Q17" i="5"/>
  <c r="Q17" i="1"/>
  <c r="P19" i="5"/>
  <c r="T17" i="7" l="1"/>
</calcChain>
</file>

<file path=xl/sharedStrings.xml><?xml version="1.0" encoding="utf-8"?>
<sst xmlns="http://schemas.openxmlformats.org/spreadsheetml/2006/main" count="161" uniqueCount="44">
  <si>
    <t>Cash and Spot Markets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</si>
  <si>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</si>
  <si>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</si>
  <si>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</si>
  <si>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</si>
  <si>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</si>
  <si>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</si>
  <si>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</si>
  <si>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</si>
  <si>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</si>
  <si>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</si>
  <si>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</si>
  <si>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</si>
  <si>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</si>
  <si>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</si>
  <si>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</si>
  <si>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</si>
  <si>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Transaction and clearing fees</t>
  </si>
  <si>
    <t>Total Revenues</t>
  </si>
  <si>
    <t>Total Cost of Revenues</t>
  </si>
  <si>
    <t>Royalty Fees and other cost of revenues</t>
  </si>
  <si>
    <t>-</t>
  </si>
  <si>
    <t>Net Revenues</t>
  </si>
  <si>
    <t>Unaudited, in $ millions</t>
  </si>
  <si>
    <t>Total</t>
  </si>
  <si>
    <t>1Q24</t>
  </si>
  <si>
    <t>2Q24</t>
  </si>
  <si>
    <t>3Q24</t>
  </si>
  <si>
    <t>Additional information can be found in our quarterly filings which are available at www.sec.gov or the Investors section on our website at www.cboe.com.</t>
  </si>
  <si>
    <t>4Q24</t>
  </si>
  <si>
    <t>Derivatives Markets</t>
  </si>
  <si>
    <t>1Q25</t>
  </si>
  <si>
    <t>Data Vantage</t>
  </si>
  <si>
    <t>2Q25</t>
  </si>
  <si>
    <t>3Q25</t>
  </si>
  <si>
    <t>4Q25</t>
  </si>
  <si>
    <t>Regulatory fees cost of revenues</t>
  </si>
  <si>
    <t>Access and capacity fees</t>
  </si>
  <si>
    <t>Market data fees</t>
  </si>
  <si>
    <t>Regulatory fees</t>
  </si>
  <si>
    <t>Other revenue</t>
  </si>
  <si>
    <t>Liquidity payments</t>
  </si>
  <si>
    <t>Routing and clearing fees</t>
  </si>
  <si>
    <t>Royalty fees and other cost of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</si>
</sst>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#,##0.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0" fontId="3" fillId="0" borderId="8" applyNumberFormat="0" applyFill="0" applyProtection="0">
      <alignment horizontal="center" vertical="center"/>
    </xf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3" fillId="0" borderId="8" applyNumberFormat="0" applyFill="0" applyAlignment="0" applyProtection="0"/>
    <xf numFmtId="0" fontId="3" fillId="0" borderId="8" applyNumberFormat="0" applyFill="0" applyAlignment="0" applyProtection="0"/>
    <xf numFmtId="3" fontId="3" fillId="0" borderId="8" applyNumberFormat="0" applyFill="0" applyAlignment="0" applyProtection="0"/>
    <xf numFmtId="0" fontId="3" fillId="0" borderId="8" applyNumberFormat="0" applyFill="0" applyAlignment="0" applyProtection="0"/>
    <xf numFmtId="0" fontId="3" fillId="0" borderId="8" applyNumberFormat="0" applyFill="0" applyAlignment="0" applyProtection="0"/>
    <xf numFmtId="0" fontId="3" fillId="0" borderId="8" applyNumberFormat="0" applyFill="0" applyAlignment="0" applyProtection="0"/>
    <xf numFmtId="0" fontId="3" fillId="0" borderId="8" applyNumberFormat="0" applyFill="0" applyAlignment="0" applyProtection="0"/>
    <xf numFmtId="0" fontId="3" fillId="0" borderId="8" applyNumberFormat="0" applyFill="0" applyAlignment="0" applyProtection="0"/>
    <xf numFmtId="3" fontId="4" fillId="0" borderId="0" applyNumberFormat="0" applyBorder="0" applyAlignment="0" applyProtection="0"/>
    <xf numFmtId="3" fontId="4" fillId="0" borderId="0" applyNumberFormat="0" applyBorder="0" applyAlignment="0" applyProtection="0"/>
    <xf numFmtId="3" fontId="4" fillId="0" borderId="0" applyNumberFormat="0" applyBorder="0" applyAlignment="0" applyProtection="0"/>
    <xf numFmtId="3" fontId="4" fillId="0" borderId="0" applyNumberFormat="0" applyBorder="0" applyAlignment="0" applyProtection="0"/>
    <xf numFmtId="3" fontId="4" fillId="0" borderId="0" applyNumberFormat="0" applyBorder="0" applyAlignment="0" applyProtection="0"/>
    <xf numFmtId="3" fontId="4" fillId="0" borderId="9" applyNumberFormat="0" applyBorder="0" applyAlignment="0" applyProtection="0"/>
    <xf numFmtId="3" fontId="4" fillId="0" borderId="9" applyNumberFormat="0" applyBorder="0" applyAlignment="0" applyProtection="0"/>
    <xf numFmtId="3" fontId="4" fillId="0" borderId="9" applyNumberFormat="0" applyBorder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>
      <alignment horizontal="right" vertical="center"/>
    </xf>
    <xf numFmtId="3" fontId="4" fillId="2" borderId="9">
      <alignment horizontal="center" vertical="center"/>
    </xf>
    <xf numFmtId="0" fontId="4" fillId="2" borderId="9">
      <alignment horizontal="right" vertical="center"/>
    </xf>
    <xf numFmtId="0" fontId="3" fillId="0" borderId="10">
      <alignment horizontal="left" vertical="center"/>
    </xf>
    <xf numFmtId="0" fontId="3" fillId="0" borderId="11">
      <alignment horizontal="center" vertical="center"/>
    </xf>
    <xf numFmtId="0" fontId="5" fillId="0" borderId="12">
      <alignment horizontal="center" vertical="center"/>
    </xf>
    <xf numFmtId="0" fontId="4" fillId="3" borderId="9"/>
    <xf numFmtId="3" fontId="6" fillId="0" borderId="9"/>
    <xf numFmtId="3" fontId="7" fillId="0" borderId="9"/>
    <xf numFmtId="0" fontId="3" fillId="0" borderId="11">
      <alignment horizontal="left" vertical="top"/>
    </xf>
    <xf numFmtId="0" fontId="8" fillId="0" borderId="9"/>
    <xf numFmtId="0" fontId="3" fillId="0" borderId="11">
      <alignment horizontal="left" vertical="center"/>
    </xf>
    <xf numFmtId="0" fontId="4" fillId="2" borderId="13"/>
    <xf numFmtId="3" fontId="4" fillId="0" borderId="9">
      <alignment horizontal="right" vertical="center"/>
    </xf>
    <xf numFmtId="0" fontId="3" fillId="0" borderId="11">
      <alignment horizontal="right" vertical="center"/>
    </xf>
    <xf numFmtId="0" fontId="4" fillId="0" borderId="12">
      <alignment horizontal="center" vertical="center"/>
    </xf>
    <xf numFmtId="3" fontId="4" fillId="0" borderId="9"/>
    <xf numFmtId="3" fontId="4" fillId="0" borderId="9"/>
    <xf numFmtId="0" fontId="4" fillId="0" borderId="12">
      <alignment horizontal="center" vertical="center" wrapText="1"/>
    </xf>
    <xf numFmtId="0" fontId="9" fillId="0" borderId="12">
      <alignment horizontal="left" vertical="center" indent="1"/>
    </xf>
    <xf numFmtId="0" fontId="10" fillId="0" borderId="9"/>
    <xf numFmtId="0" fontId="3" fillId="0" borderId="10">
      <alignment horizontal="left" vertical="center"/>
    </xf>
    <xf numFmtId="3" fontId="4" fillId="0" borderId="9">
      <alignment horizontal="center" vertical="center"/>
    </xf>
    <xf numFmtId="0" fontId="3" fillId="0" borderId="11">
      <alignment horizontal="center" vertical="center"/>
    </xf>
    <xf numFmtId="0" fontId="3" fillId="0" borderId="11">
      <alignment horizontal="center" vertical="center"/>
    </xf>
    <xf numFmtId="0" fontId="3" fillId="0" borderId="10">
      <alignment horizontal="left" vertical="center"/>
    </xf>
    <xf numFmtId="0" fontId="3" fillId="0" borderId="10">
      <alignment horizontal="left" vertical="center"/>
    </xf>
    <xf numFmtId="0" fontId="11" fillId="0" borderId="9"/>
  </cellStyleXfs>
  <cellXfs count="46">
    <xf numFmtId="0" fontId="0" fillId="0" borderId="0" xfId="0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64" fontId="13" fillId="0" borderId="1" xfId="0" applyNumberFormat="1" applyFont="1" applyBorder="1" applyAlignment="1">
      <alignment horizontal="left"/>
    </xf>
    <xf numFmtId="165" fontId="13" fillId="0" borderId="0" xfId="0" applyNumberFormat="1" applyFont="1"/>
    <xf numFmtId="0" fontId="13" fillId="0" borderId="0" xfId="0" quotePrefix="1" applyFont="1" applyAlignment="1">
      <alignment horizontal="right"/>
    </xf>
    <xf numFmtId="0" fontId="14" fillId="0" borderId="4" xfId="0" applyFont="1" applyBorder="1" applyAlignment="1">
      <alignment horizontal="left"/>
    </xf>
    <xf numFmtId="0" fontId="14" fillId="0" borderId="5" xfId="0" applyFont="1" applyBorder="1"/>
    <xf numFmtId="165" fontId="14" fillId="0" borderId="5" xfId="0" applyNumberFormat="1" applyFont="1" applyBorder="1"/>
    <xf numFmtId="0" fontId="14" fillId="0" borderId="0" xfId="0" applyFont="1"/>
    <xf numFmtId="0" fontId="14" fillId="0" borderId="2" xfId="0" applyFont="1" applyBorder="1" applyAlignment="1">
      <alignment horizontal="left"/>
    </xf>
    <xf numFmtId="0" fontId="14" fillId="0" borderId="6" xfId="0" applyFont="1" applyBorder="1"/>
    <xf numFmtId="165" fontId="14" fillId="0" borderId="6" xfId="0" applyNumberFormat="1" applyFont="1" applyBorder="1"/>
    <xf numFmtId="165" fontId="14" fillId="0" borderId="0" xfId="0" applyNumberFormat="1" applyFont="1"/>
    <xf numFmtId="0" fontId="15" fillId="0" borderId="1" xfId="0" applyFont="1" applyBorder="1" applyAlignment="1">
      <alignment horizontal="left"/>
    </xf>
    <xf numFmtId="0" fontId="13" fillId="0" borderId="1" xfId="0" applyFont="1" applyBorder="1"/>
    <xf numFmtId="0" fontId="14" fillId="0" borderId="3" xfId="0" applyFont="1" applyBorder="1"/>
    <xf numFmtId="0" fontId="14" fillId="0" borderId="7" xfId="0" applyFont="1" applyBorder="1"/>
    <xf numFmtId="165" fontId="14" fillId="0" borderId="7" xfId="0" applyNumberFormat="1" applyFont="1" applyBorder="1"/>
    <xf numFmtId="167" fontId="13" fillId="0" borderId="0" xfId="1" applyNumberFormat="1" applyFont="1" applyBorder="1" applyAlignment="1">
      <alignment vertical="center"/>
    </xf>
    <xf numFmtId="9" fontId="13" fillId="0" borderId="0" xfId="1" applyFont="1" applyFill="1"/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164" fontId="13" fillId="0" borderId="1" xfId="0" applyNumberFormat="1" applyFont="1" applyBorder="1" applyAlignment="1">
      <alignment horizontal="left" vertical="center"/>
    </xf>
    <xf numFmtId="0" fontId="13" fillId="0" borderId="0" xfId="0" quotePrefix="1" applyFont="1" applyAlignment="1">
      <alignment horizontal="right" vertical="center"/>
    </xf>
    <xf numFmtId="165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6" fillId="0" borderId="5" xfId="0" applyFont="1" applyBorder="1" applyAlignment="1">
      <alignment vertical="center"/>
    </xf>
    <xf numFmtId="165" fontId="16" fillId="0" borderId="5" xfId="0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165" fontId="16" fillId="0" borderId="7" xfId="0" applyNumberFormat="1" applyFont="1" applyBorder="1" applyAlignment="1">
      <alignment vertical="center"/>
    </xf>
    <xf numFmtId="9" fontId="13" fillId="0" borderId="0" xfId="1" applyFont="1" applyBorder="1" applyAlignment="1">
      <alignment vertical="center"/>
    </xf>
    <xf numFmtId="9" fontId="13" fillId="0" borderId="0" xfId="1" applyFont="1" applyFill="1" applyAlignment="1">
      <alignment vertical="center"/>
    </xf>
    <xf numFmtId="43" fontId="13" fillId="0" borderId="0" xfId="0" applyNumberFormat="1" applyFont="1" applyAlignment="1">
      <alignment vertical="center"/>
    </xf>
    <xf numFmtId="165" fontId="16" fillId="0" borderId="6" xfId="0" applyNumberFormat="1" applyFont="1" applyBorder="1" applyAlignment="1">
      <alignment vertical="center"/>
    </xf>
    <xf numFmtId="1" fontId="14" fillId="0" borderId="0" xfId="0" applyNumberFormat="1" applyFont="1"/>
    <xf numFmtId="166" fontId="16" fillId="0" borderId="5" xfId="0" applyNumberFormat="1" applyFont="1" applyBorder="1" applyAlignment="1">
      <alignment vertical="center"/>
    </xf>
    <xf numFmtId="9" fontId="13" fillId="0" borderId="0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6" fontId="13" fillId="0" borderId="0" xfId="0" applyNumberFormat="1" applyFont="1" applyAlignment="1">
      <alignment vertical="center"/>
    </xf>
    <xf numFmtId="1" fontId="13" fillId="0" borderId="0" xfId="0" applyNumberFormat="1" applyFont="1"/>
  </cellXfs>
  <cellStyles count="57">
    <cellStyle name="AF Column - IBM Cognos" xfId="2" xr:uid="{B61647D2-90A6-4474-B3C2-D8ABA2A496AB}"/>
    <cellStyle name="AF Data - IBM Cognos" xfId="3" xr:uid="{31E2AD96-C012-48C5-A7C1-3EB6E472E7AE}"/>
    <cellStyle name="AF Data 0 - IBM Cognos" xfId="4" xr:uid="{52EF7F2D-4BEE-4A20-9FE7-07DFBD2258CD}"/>
    <cellStyle name="AF Data 1 - IBM Cognos" xfId="5" xr:uid="{53D3EACE-3CFC-4E8F-87F5-03B7BFB0E4EC}"/>
    <cellStyle name="AF Data 2 - IBM Cognos" xfId="6" xr:uid="{768B543D-0B69-45E0-9591-851098E8B4B6}"/>
    <cellStyle name="AF Data 3 - IBM Cognos" xfId="7" xr:uid="{2FF8F3EB-0A8D-45C2-B3D8-27E7B53CC1C9}"/>
    <cellStyle name="AF Data 4 - IBM Cognos" xfId="8" xr:uid="{C00EC798-2A24-4A6A-A0CF-3EA33AB8DA98}"/>
    <cellStyle name="AF Data 5 - IBM Cognos" xfId="9" xr:uid="{F8638F49-3A0C-47E4-9478-1EAE86035D8D}"/>
    <cellStyle name="AF Data Leaf - IBM Cognos" xfId="10" xr:uid="{9192633A-FD8A-4AF2-92A3-CE2224CB0AD9}"/>
    <cellStyle name="AF Header - IBM Cognos" xfId="11" xr:uid="{19AE72EC-D527-4616-8E1D-9357BC442D57}"/>
    <cellStyle name="AF Header 0 - IBM Cognos" xfId="12" xr:uid="{F9F560EB-E645-4186-975E-1829C0717C92}"/>
    <cellStyle name="AF Header 1 - IBM Cognos" xfId="13" xr:uid="{1612D3E8-6456-4FA1-A33A-FDA1A967F6CD}"/>
    <cellStyle name="AF Header 2 - IBM Cognos" xfId="14" xr:uid="{9B61C8AC-4814-49A6-802A-380F96575AE4}"/>
    <cellStyle name="AF Header 3 - IBM Cognos" xfId="15" xr:uid="{F05602AC-B2A7-4781-AB55-8AE522911B87}"/>
    <cellStyle name="AF Header 4 - IBM Cognos" xfId="16" xr:uid="{3982D7C4-168D-45C2-9A46-A285A8558A9F}"/>
    <cellStyle name="AF Header 5 - IBM Cognos" xfId="17" xr:uid="{F6807010-DDDC-4258-9072-0B57A867D2B7}"/>
    <cellStyle name="AF Header Leaf - IBM Cognos" xfId="18" xr:uid="{74CA2C5D-F3D1-4DAC-9BE0-0E2EB5ABDCB6}"/>
    <cellStyle name="AF Row - IBM Cognos" xfId="19" xr:uid="{828E334D-9496-41E2-A781-AD0ECFE50A2B}"/>
    <cellStyle name="AF Row 0 - IBM Cognos" xfId="20" xr:uid="{66752C9C-5E9D-4DBD-AE31-6BA160929EA3}"/>
    <cellStyle name="AF Row 1 - IBM Cognos" xfId="21" xr:uid="{1B6A32D1-A5E0-4727-BC62-758FC73D8362}"/>
    <cellStyle name="AF Row 2 - IBM Cognos" xfId="22" xr:uid="{3117386A-BF5C-41B0-BC8C-4B7BE12EF81E}"/>
    <cellStyle name="AF Row 3 - IBM Cognos" xfId="23" xr:uid="{AE676C3A-74AD-4C53-913B-A65B966008B3}"/>
    <cellStyle name="AF Row 4 - IBM Cognos" xfId="24" xr:uid="{4CC2502B-6D6A-4211-AA80-43A3FAE71881}"/>
    <cellStyle name="AF Row 5 - IBM Cognos" xfId="25" xr:uid="{F1E74FCA-67A5-4034-8C94-3BA145D64FF5}"/>
    <cellStyle name="AF Row Leaf - IBM Cognos" xfId="26" xr:uid="{2A7E21FA-F513-4A6A-B454-3FA6262AA708}"/>
    <cellStyle name="AF Subnm - IBM Cognos" xfId="27" xr:uid="{473664DE-8E60-4061-A735-9A2656A3DBB2}"/>
    <cellStyle name="AF Title - IBM Cognos" xfId="28" xr:uid="{C9D10E08-2113-4955-8A55-1BC78A83AA25}"/>
    <cellStyle name="Calculated Column - IBM Cognos" xfId="29" xr:uid="{25A78D5A-1827-4F1C-85A5-6CAD598DF8E2}"/>
    <cellStyle name="Calculated Column Name - IBM Cognos" xfId="30" xr:uid="{14E98561-507A-4E47-9E61-32A9DE0B16EA}"/>
    <cellStyle name="Calculated Row - IBM Cognos" xfId="31" xr:uid="{F2EF1A0A-5F1A-4C3D-8858-22CCC151B596}"/>
    <cellStyle name="Calculated Row Name - IBM Cognos" xfId="32" xr:uid="{D16A4167-91F9-4702-818A-FEAB25D21597}"/>
    <cellStyle name="Column Name - IBM Cognos" xfId="33" xr:uid="{ADAE798D-6455-4E71-908F-84F0C65FEC68}"/>
    <cellStyle name="Column Template - IBM Cognos" xfId="34" xr:uid="{59A77158-08BC-4320-B7FB-31058A75E801}"/>
    <cellStyle name="Differs From Base - IBM Cognos" xfId="35" xr:uid="{50C1E40E-6D72-4BCE-BD5E-849EAE826AE2}"/>
    <cellStyle name="Edit - IBM Cognos" xfId="36" xr:uid="{376A6191-8898-454D-A177-305C6DEEE0D0}"/>
    <cellStyle name="Formula - IBM Cognos" xfId="37" xr:uid="{C506A1F0-1748-43F2-89C2-FE45DBC85925}"/>
    <cellStyle name="Group Name - IBM Cognos" xfId="38" xr:uid="{2B2CE82B-4697-4CBC-87FF-051193AD3F5C}"/>
    <cellStyle name="Hold Values - IBM Cognos" xfId="39" xr:uid="{D7D2147C-D7D8-48AF-BFC2-26A11F87BF4A}"/>
    <cellStyle name="List Name - IBM Cognos" xfId="40" xr:uid="{DCBEA1D0-6591-43AE-B58A-79B855FCF15B}"/>
    <cellStyle name="Locked - IBM Cognos" xfId="41" xr:uid="{C8DA5C97-214C-4A94-B11B-EFC54DFE6C1C}"/>
    <cellStyle name="Measure - IBM Cognos" xfId="42" xr:uid="{432BA388-4FD7-4C9E-8062-6B619D514AE1}"/>
    <cellStyle name="Measure Header - IBM Cognos" xfId="43" xr:uid="{ADC0B6EE-997F-4AF5-AADA-E7C4C065343D}"/>
    <cellStyle name="Measure Name - IBM Cognos" xfId="44" xr:uid="{732A18B5-9FD6-4AF5-9DFD-291756A4C981}"/>
    <cellStyle name="Measure Summary - IBM Cognos" xfId="45" xr:uid="{035C759B-001B-4D93-B526-C147E3EB27BC}"/>
    <cellStyle name="Measure Summary TM1 - IBM Cognos" xfId="46" xr:uid="{63C039B7-68C1-490C-AF95-4B1944BF6DF7}"/>
    <cellStyle name="Measure Template - IBM Cognos" xfId="47" xr:uid="{6CF71AC7-6CE2-458E-8B7C-C524109A740C}"/>
    <cellStyle name="More - IBM Cognos" xfId="48" xr:uid="{2B95B3F8-F6A2-4F5A-BED5-3728995F1E96}"/>
    <cellStyle name="Normal" xfId="0" builtinId="0"/>
    <cellStyle name="Pending Change - IBM Cognos" xfId="49" xr:uid="{CC370F96-89A3-49E9-B65D-F8B5CA7BAB1B}"/>
    <cellStyle name="Percent" xfId="1" builtinId="5"/>
    <cellStyle name="Row Name - IBM Cognos" xfId="50" xr:uid="{4F16A69A-1545-48B8-B406-0052ACF94C6A}"/>
    <cellStyle name="Row Template - IBM Cognos" xfId="51" xr:uid="{12724A2B-9CE9-4EA1-A84F-E838DE65FC4C}"/>
    <cellStyle name="Summary Column Name - IBM Cognos" xfId="52" xr:uid="{7988DAFF-5F80-4E4A-A535-82BE0151E9E7}"/>
    <cellStyle name="Summary Column Name TM1 - IBM Cognos" xfId="53" xr:uid="{CD1EF843-C898-435E-89D9-3B854169DAE4}"/>
    <cellStyle name="Summary Row Name - IBM Cognos" xfId="54" xr:uid="{8DC38B55-3142-43FC-BA45-EF59D1CCFE74}"/>
    <cellStyle name="Summary Row Name TM1 - IBM Cognos" xfId="55" xr:uid="{282F0604-2642-4D05-80B7-7C543F941F95}"/>
    <cellStyle name="Unsaved Change - IBM Cognos" xfId="56" xr:uid="{4FB82305-20E0-48DF-800E-0B5613F95C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1FFA-16B8-4A59-95A2-CF5270CE6C1B}">
  <dimension ref="A1:AC25"/>
  <sheetViews>
    <sheetView showGridLines="0" zoomScaleNormal="100" workbookViewId="0">
      <selection activeCell="Z12" sqref="Z12"/>
    </sheetView>
  </sheetViews>
  <sheetFormatPr defaultColWidth="9.1796875" defaultRowHeight="14" outlineLevelCol="1" x14ac:dyDescent="0.3"/>
  <cols>
    <col min="1" max="1" width="36.26953125" style="2" customWidth="1"/>
    <col min="2" max="9" width="10.54296875" style="2" hidden="1" customWidth="1" outlineLevel="1"/>
    <col min="10" max="13" width="10.7265625" style="2" hidden="1" customWidth="1" outlineLevel="1"/>
    <col min="14" max="14" width="10.7265625" style="2" customWidth="1" collapsed="1"/>
    <col min="15" max="29" width="10.7265625" style="2" customWidth="1"/>
    <col min="30" max="16384" width="9.1796875" style="2"/>
  </cols>
  <sheetData>
    <row r="1" spans="1:28" ht="36" customHeight="1" x14ac:dyDescent="0.4">
      <c r="A1" s="1" t="s">
        <v>0</v>
      </c>
    </row>
    <row r="4" spans="1:28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25</v>
      </c>
      <c r="S4" s="4" t="s">
        <v>26</v>
      </c>
      <c r="T4" s="4" t="s">
        <v>27</v>
      </c>
      <c r="U4" s="4" t="s">
        <v>29</v>
      </c>
      <c r="V4" s="4" t="s">
        <v>31</v>
      </c>
      <c r="W4" s="4" t="s">
        <v>33</v>
      </c>
      <c r="X4" s="4" t="s">
        <v>34</v>
      </c>
      <c r="Y4" s="4" t="s">
        <v>35</v>
      </c>
      <c r="Z4" s="4"/>
      <c r="AA4" s="4"/>
      <c r="AB4" s="4"/>
    </row>
    <row r="5" spans="1:28" x14ac:dyDescent="0.3">
      <c r="A5" s="5" t="s">
        <v>17</v>
      </c>
      <c r="B5" s="2">
        <v>341.40000000000003</v>
      </c>
      <c r="C5" s="2">
        <v>351.7</v>
      </c>
      <c r="D5" s="2">
        <v>287.3</v>
      </c>
      <c r="E5" s="2">
        <v>306.8</v>
      </c>
      <c r="F5" s="2">
        <v>428.9</v>
      </c>
      <c r="G5" s="2">
        <v>312.7</v>
      </c>
      <c r="H5" s="2">
        <v>301.20000000000005</v>
      </c>
      <c r="I5" s="2">
        <v>323.7</v>
      </c>
      <c r="J5" s="2">
        <v>395.5</v>
      </c>
      <c r="K5" s="2">
        <v>359.2</v>
      </c>
      <c r="L5" s="2">
        <v>315.5</v>
      </c>
      <c r="M5" s="2">
        <v>305.3</v>
      </c>
      <c r="N5" s="2">
        <v>311.89999999999998</v>
      </c>
      <c r="O5" s="6">
        <v>279</v>
      </c>
      <c r="P5" s="6">
        <v>268.60000000000002</v>
      </c>
      <c r="Q5" s="6">
        <v>290.2</v>
      </c>
      <c r="R5" s="6">
        <v>305.2</v>
      </c>
      <c r="S5" s="6">
        <v>283.60000000000002</v>
      </c>
      <c r="T5" s="6">
        <v>288.89999999999998</v>
      </c>
      <c r="U5" s="6">
        <v>318.60000000000002</v>
      </c>
      <c r="V5" s="6">
        <v>341</v>
      </c>
      <c r="W5" s="6">
        <v>375.1</v>
      </c>
      <c r="X5" s="6">
        <v>377</v>
      </c>
      <c r="Y5" s="6">
        <v>390</v>
      </c>
      <c r="Z5" s="6"/>
      <c r="AA5" s="6"/>
      <c r="AB5" s="6"/>
    </row>
    <row r="6" spans="1:28" x14ac:dyDescent="0.3">
      <c r="A6" s="5" t="s">
        <v>37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6"/>
      <c r="AA6" s="7"/>
      <c r="AB6" s="7"/>
    </row>
    <row r="7" spans="1:28" x14ac:dyDescent="0.3">
      <c r="A7" s="5" t="s">
        <v>38</v>
      </c>
      <c r="B7" s="2">
        <v>24.7</v>
      </c>
      <c r="C7" s="2">
        <v>26.4</v>
      </c>
      <c r="D7" s="2">
        <v>24.7</v>
      </c>
      <c r="E7" s="2">
        <v>22.8</v>
      </c>
      <c r="F7" s="2">
        <v>26.9</v>
      </c>
      <c r="G7" s="2">
        <v>23.9</v>
      </c>
      <c r="H7" s="2">
        <v>21.1</v>
      </c>
      <c r="I7" s="2">
        <v>19.7</v>
      </c>
      <c r="J7" s="2">
        <v>22.9</v>
      </c>
      <c r="K7" s="2">
        <v>19.3</v>
      </c>
      <c r="L7" s="2">
        <v>19.899999999999999</v>
      </c>
      <c r="M7" s="2">
        <v>18.2</v>
      </c>
      <c r="N7" s="2">
        <v>17.899999999999999</v>
      </c>
      <c r="O7" s="2">
        <v>17.7</v>
      </c>
      <c r="P7" s="2">
        <v>18.7</v>
      </c>
      <c r="Q7" s="6">
        <v>17</v>
      </c>
      <c r="R7" s="6">
        <v>16</v>
      </c>
      <c r="S7" s="6">
        <v>14.6</v>
      </c>
      <c r="T7" s="6">
        <v>15.5</v>
      </c>
      <c r="U7" s="6">
        <v>14.3</v>
      </c>
      <c r="V7" s="6">
        <v>15.7</v>
      </c>
      <c r="W7" s="6">
        <v>17</v>
      </c>
      <c r="X7" s="6">
        <v>16.8</v>
      </c>
      <c r="Y7" s="6">
        <v>16.7</v>
      </c>
      <c r="Z7" s="6"/>
      <c r="AA7" s="6"/>
      <c r="AB7" s="6"/>
    </row>
    <row r="8" spans="1:28" x14ac:dyDescent="0.3">
      <c r="A8" s="5" t="s">
        <v>39</v>
      </c>
      <c r="B8" s="2">
        <v>114.6</v>
      </c>
      <c r="C8" s="2">
        <v>107.7</v>
      </c>
      <c r="D8" s="2">
        <v>94.1</v>
      </c>
      <c r="E8" s="2">
        <v>100.5</v>
      </c>
      <c r="F8" s="2">
        <v>82.4</v>
      </c>
      <c r="G8" s="2">
        <v>26.1</v>
      </c>
      <c r="H8" s="2">
        <v>25.3</v>
      </c>
      <c r="I8" s="2">
        <v>27.8</v>
      </c>
      <c r="J8" s="2">
        <v>31.9</v>
      </c>
      <c r="K8" s="2">
        <v>68.7</v>
      </c>
      <c r="L8" s="2">
        <v>90.4</v>
      </c>
      <c r="M8" s="2">
        <v>89.199999999999989</v>
      </c>
      <c r="N8" s="2">
        <v>62.6</v>
      </c>
      <c r="O8" s="2">
        <v>28.7</v>
      </c>
      <c r="P8" s="2">
        <v>30.3</v>
      </c>
      <c r="Q8" s="2">
        <v>32.200000000000003</v>
      </c>
      <c r="R8" s="2">
        <v>34.9</v>
      </c>
      <c r="S8" s="2">
        <v>63.2</v>
      </c>
      <c r="T8" s="2">
        <v>107.9</v>
      </c>
      <c r="U8" s="2">
        <v>114.2</v>
      </c>
      <c r="V8" s="2">
        <v>120.7</v>
      </c>
      <c r="W8" s="2">
        <v>71.3</v>
      </c>
      <c r="X8" s="6">
        <v>1</v>
      </c>
      <c r="Y8" s="6">
        <v>3</v>
      </c>
      <c r="Z8" s="6"/>
    </row>
    <row r="9" spans="1:28" x14ac:dyDescent="0.3">
      <c r="A9" s="5" t="s">
        <v>40</v>
      </c>
      <c r="B9" s="2">
        <v>3</v>
      </c>
      <c r="C9" s="2">
        <v>2.6</v>
      </c>
      <c r="D9" s="2">
        <v>7.2</v>
      </c>
      <c r="E9" s="2">
        <v>4.5999999999999996</v>
      </c>
      <c r="F9" s="2">
        <v>10.7</v>
      </c>
      <c r="G9" s="2">
        <v>10</v>
      </c>
      <c r="H9" s="2">
        <v>9.6999999999999993</v>
      </c>
      <c r="I9" s="2">
        <v>10.4</v>
      </c>
      <c r="J9" s="2">
        <v>11.6</v>
      </c>
      <c r="K9" s="2">
        <v>11.299999999999999</v>
      </c>
      <c r="L9" s="2">
        <v>8.4</v>
      </c>
      <c r="M9" s="2">
        <v>10.3</v>
      </c>
      <c r="N9" s="2">
        <v>14.6</v>
      </c>
      <c r="O9" s="2">
        <v>15.9</v>
      </c>
      <c r="P9" s="2">
        <v>17.5</v>
      </c>
      <c r="Q9" s="2">
        <v>22.3</v>
      </c>
      <c r="R9" s="2">
        <v>24.8</v>
      </c>
      <c r="S9" s="6">
        <v>25</v>
      </c>
      <c r="T9" s="2">
        <v>21.8</v>
      </c>
      <c r="U9" s="2">
        <v>21.5</v>
      </c>
      <c r="V9" s="2">
        <v>23.5</v>
      </c>
      <c r="W9" s="2">
        <v>24.2</v>
      </c>
      <c r="X9" s="2">
        <v>20.2</v>
      </c>
      <c r="Y9" s="2">
        <v>21.6</v>
      </c>
      <c r="Z9" s="6"/>
    </row>
    <row r="10" spans="1:28" x14ac:dyDescent="0.3">
      <c r="A10" s="8" t="s">
        <v>18</v>
      </c>
      <c r="B10" s="9">
        <v>483.70000000000005</v>
      </c>
      <c r="C10" s="9">
        <v>488.4</v>
      </c>
      <c r="D10" s="9">
        <v>413.3</v>
      </c>
      <c r="E10" s="9">
        <v>434.70000000000005</v>
      </c>
      <c r="F10" s="9">
        <v>548.9</v>
      </c>
      <c r="G10" s="9">
        <v>372.7</v>
      </c>
      <c r="H10" s="9">
        <v>357.30000000000007</v>
      </c>
      <c r="I10" s="9">
        <v>381.59999999999997</v>
      </c>
      <c r="J10" s="9">
        <v>461.9</v>
      </c>
      <c r="K10" s="9">
        <v>458.5</v>
      </c>
      <c r="L10" s="9">
        <v>434.19999999999993</v>
      </c>
      <c r="M10" s="10">
        <v>423</v>
      </c>
      <c r="N10" s="10">
        <v>407</v>
      </c>
      <c r="O10" s="9">
        <v>341.29999999999995</v>
      </c>
      <c r="P10" s="9">
        <v>335.1</v>
      </c>
      <c r="Q10" s="9">
        <v>361.7</v>
      </c>
      <c r="R10" s="9">
        <v>380.9</v>
      </c>
      <c r="S10" s="10">
        <f>SUM(S5:S9)</f>
        <v>386.40000000000003</v>
      </c>
      <c r="T10" s="9">
        <v>434.1</v>
      </c>
      <c r="U10" s="9">
        <v>468.6</v>
      </c>
      <c r="V10" s="9">
        <v>500.9</v>
      </c>
      <c r="W10" s="9">
        <v>487.6</v>
      </c>
      <c r="X10" s="10">
        <v>415</v>
      </c>
      <c r="Y10" s="10">
        <v>431.3</v>
      </c>
      <c r="Z10" s="11"/>
      <c r="AA10" s="15"/>
      <c r="AB10" s="11"/>
    </row>
    <row r="11" spans="1:28" x14ac:dyDescent="0.3">
      <c r="A11" s="5"/>
    </row>
    <row r="12" spans="1:28" x14ac:dyDescent="0.3">
      <c r="A12" s="5" t="s">
        <v>41</v>
      </c>
      <c r="B12" s="2">
        <v>268.10000000000002</v>
      </c>
      <c r="C12" s="2">
        <v>283.60000000000002</v>
      </c>
      <c r="D12" s="2">
        <v>229.3</v>
      </c>
      <c r="E12" s="2">
        <v>241.7</v>
      </c>
      <c r="F12" s="2">
        <v>335.79999999999995</v>
      </c>
      <c r="G12" s="2">
        <v>233.8</v>
      </c>
      <c r="H12" s="2">
        <v>222.5</v>
      </c>
      <c r="I12" s="2">
        <v>233.29999999999998</v>
      </c>
      <c r="J12" s="2">
        <v>299.60000000000002</v>
      </c>
      <c r="K12" s="2">
        <v>270</v>
      </c>
      <c r="L12" s="2">
        <v>231.3</v>
      </c>
      <c r="M12" s="2">
        <v>223.1</v>
      </c>
      <c r="N12" s="6">
        <v>227</v>
      </c>
      <c r="O12" s="6">
        <v>201</v>
      </c>
      <c r="P12" s="6">
        <v>192.3</v>
      </c>
      <c r="Q12" s="6">
        <v>217</v>
      </c>
      <c r="R12" s="6">
        <v>222.9</v>
      </c>
      <c r="S12" s="6">
        <v>192</v>
      </c>
      <c r="T12" s="6">
        <v>198.9</v>
      </c>
      <c r="U12" s="6">
        <v>229.7</v>
      </c>
      <c r="V12" s="6">
        <v>245.7</v>
      </c>
      <c r="W12" s="6">
        <v>273.10000000000002</v>
      </c>
      <c r="X12" s="6">
        <v>274</v>
      </c>
      <c r="Y12" s="6">
        <v>280.60000000000002</v>
      </c>
      <c r="Z12" s="6"/>
      <c r="AA12" s="6"/>
      <c r="AB12" s="6"/>
    </row>
    <row r="13" spans="1:28" x14ac:dyDescent="0.3">
      <c r="A13" s="5" t="s">
        <v>42</v>
      </c>
      <c r="B13" s="2">
        <v>11.5</v>
      </c>
      <c r="C13" s="2">
        <v>12.7</v>
      </c>
      <c r="D13" s="2">
        <v>9.6999999999999993</v>
      </c>
      <c r="E13" s="2">
        <v>17.2</v>
      </c>
      <c r="F13" s="2">
        <v>21.6</v>
      </c>
      <c r="G13" s="2">
        <v>14.9</v>
      </c>
      <c r="H13" s="2">
        <v>13.8</v>
      </c>
      <c r="I13" s="2">
        <v>14.9</v>
      </c>
      <c r="J13" s="2">
        <v>15.6</v>
      </c>
      <c r="K13" s="2">
        <v>15</v>
      </c>
      <c r="L13" s="2">
        <v>12.9</v>
      </c>
      <c r="M13" s="2">
        <v>12.5</v>
      </c>
      <c r="N13" s="2">
        <v>14.3</v>
      </c>
      <c r="O13" s="2">
        <v>12.700000000000001</v>
      </c>
      <c r="P13" s="6">
        <v>12</v>
      </c>
      <c r="Q13" s="2">
        <v>12.2</v>
      </c>
      <c r="R13" s="2">
        <v>11.8</v>
      </c>
      <c r="S13" s="2">
        <v>12.6</v>
      </c>
      <c r="T13" s="2">
        <v>12.7</v>
      </c>
      <c r="U13" s="2">
        <v>14.1</v>
      </c>
      <c r="V13" s="2">
        <v>15.3</v>
      </c>
      <c r="W13" s="2">
        <v>16.7</v>
      </c>
      <c r="X13" s="2">
        <v>15.2</v>
      </c>
      <c r="Y13" s="2">
        <v>15.5</v>
      </c>
    </row>
    <row r="14" spans="1:28" x14ac:dyDescent="0.3">
      <c r="A14" s="5" t="s">
        <v>36</v>
      </c>
      <c r="B14" s="2">
        <v>114.2</v>
      </c>
      <c r="C14" s="2">
        <v>107.7</v>
      </c>
      <c r="D14" s="2">
        <v>92.9</v>
      </c>
      <c r="E14" s="2">
        <v>100.5</v>
      </c>
      <c r="F14" s="2">
        <v>82</v>
      </c>
      <c r="G14" s="2">
        <v>25.900000000000002</v>
      </c>
      <c r="H14" s="2">
        <v>24.8</v>
      </c>
      <c r="I14" s="2">
        <v>27</v>
      </c>
      <c r="J14" s="2">
        <v>31.8</v>
      </c>
      <c r="K14" s="2">
        <v>68.2</v>
      </c>
      <c r="L14" s="2">
        <v>89.9</v>
      </c>
      <c r="M14" s="2">
        <v>86.9</v>
      </c>
      <c r="N14" s="2">
        <v>61.4</v>
      </c>
      <c r="O14" s="2">
        <v>28.7</v>
      </c>
      <c r="P14" s="2">
        <v>29.1</v>
      </c>
      <c r="Q14" s="2">
        <v>32</v>
      </c>
      <c r="R14" s="2">
        <v>34.700000000000003</v>
      </c>
      <c r="S14" s="2">
        <v>63.1</v>
      </c>
      <c r="T14" s="2">
        <v>106.4</v>
      </c>
      <c r="U14" s="2">
        <v>114.1</v>
      </c>
      <c r="V14" s="2">
        <v>120.6</v>
      </c>
      <c r="W14" s="2">
        <v>70.7</v>
      </c>
      <c r="X14" s="2">
        <v>0</v>
      </c>
      <c r="Y14" s="2">
        <v>0.3</v>
      </c>
    </row>
    <row r="15" spans="1:28" x14ac:dyDescent="0.3">
      <c r="A15" s="5" t="s">
        <v>43</v>
      </c>
      <c r="B15" s="7">
        <v>0</v>
      </c>
      <c r="C15" s="2">
        <v>0.1</v>
      </c>
      <c r="D15" s="2">
        <v>3.4</v>
      </c>
      <c r="E15" s="2">
        <v>-3.6</v>
      </c>
      <c r="F15" s="2">
        <v>4.2</v>
      </c>
      <c r="G15" s="2">
        <v>3.3000000000000003</v>
      </c>
      <c r="H15" s="2">
        <v>3.1</v>
      </c>
      <c r="I15" s="2">
        <v>3.7</v>
      </c>
      <c r="J15" s="2">
        <v>4.5999999999999996</v>
      </c>
      <c r="K15" s="2">
        <v>4.0999999999999996</v>
      </c>
      <c r="L15" s="6">
        <v>2</v>
      </c>
      <c r="M15" s="2">
        <f>2.9+0.5</f>
        <v>3.4</v>
      </c>
      <c r="N15" s="2">
        <v>7.1</v>
      </c>
      <c r="O15" s="2">
        <v>8.6</v>
      </c>
      <c r="P15" s="2">
        <v>9.6</v>
      </c>
      <c r="Q15" s="2">
        <v>13.6</v>
      </c>
      <c r="R15" s="2">
        <v>14.2</v>
      </c>
      <c r="S15" s="6">
        <v>15</v>
      </c>
      <c r="T15" s="6">
        <v>12.8</v>
      </c>
      <c r="U15" s="6">
        <v>11.8</v>
      </c>
      <c r="V15" s="6">
        <v>12.6</v>
      </c>
      <c r="W15" s="6">
        <v>11.5</v>
      </c>
      <c r="X15" s="6">
        <v>8.5</v>
      </c>
      <c r="Y15" s="6">
        <v>9.3000000000000007</v>
      </c>
      <c r="Z15" s="6"/>
      <c r="AA15" s="6"/>
      <c r="AB15" s="6"/>
    </row>
    <row r="16" spans="1:28" x14ac:dyDescent="0.3">
      <c r="A16" s="12" t="s">
        <v>19</v>
      </c>
      <c r="B16" s="13">
        <v>393.8</v>
      </c>
      <c r="C16" s="13">
        <v>404.1</v>
      </c>
      <c r="D16" s="13">
        <v>335.29999999999995</v>
      </c>
      <c r="E16" s="13">
        <v>355.79999999999995</v>
      </c>
      <c r="F16" s="13">
        <v>443.59999999999997</v>
      </c>
      <c r="G16" s="13">
        <v>277.90000000000003</v>
      </c>
      <c r="H16" s="13">
        <v>264.20000000000005</v>
      </c>
      <c r="I16" s="13">
        <v>278.89999999999998</v>
      </c>
      <c r="J16" s="13">
        <v>351.60000000000008</v>
      </c>
      <c r="K16" s="13">
        <v>357.3</v>
      </c>
      <c r="L16" s="13">
        <v>336.1</v>
      </c>
      <c r="M16" s="13">
        <v>325.89999999999998</v>
      </c>
      <c r="N16" s="13">
        <v>309.8</v>
      </c>
      <c r="O16" s="14">
        <v>250.99999999999997</v>
      </c>
      <c r="P16" s="14">
        <v>243</v>
      </c>
      <c r="Q16" s="14">
        <v>274.8</v>
      </c>
      <c r="R16" s="14">
        <v>283.60000000000002</v>
      </c>
      <c r="S16" s="14">
        <f>SUM(S12:S15)</f>
        <v>282.7</v>
      </c>
      <c r="T16" s="14">
        <v>330.8</v>
      </c>
      <c r="U16" s="14">
        <v>369.7</v>
      </c>
      <c r="V16" s="14">
        <v>394.2</v>
      </c>
      <c r="W16" s="14">
        <v>372</v>
      </c>
      <c r="X16" s="14">
        <v>297.7</v>
      </c>
      <c r="Y16" s="14">
        <v>305.7</v>
      </c>
      <c r="Z16" s="15"/>
      <c r="AA16" s="15"/>
      <c r="AB16" s="15"/>
    </row>
    <row r="17" spans="1:29" ht="14.5" hidden="1" x14ac:dyDescent="0.35">
      <c r="A17" s="16" t="s">
        <v>20</v>
      </c>
      <c r="B17" s="7" t="s">
        <v>21</v>
      </c>
      <c r="C17" s="2">
        <v>0.1</v>
      </c>
      <c r="D17" s="2">
        <v>3.4</v>
      </c>
      <c r="E17" s="2">
        <v>-3.6</v>
      </c>
      <c r="F17" s="2">
        <v>4.2</v>
      </c>
      <c r="G17" s="2">
        <v>3.3000000000000003</v>
      </c>
      <c r="H17" s="2">
        <v>3.1</v>
      </c>
      <c r="I17" s="2">
        <v>3.7</v>
      </c>
      <c r="J17" s="2">
        <v>4.5999999999999996</v>
      </c>
      <c r="K17" s="2">
        <v>4.0999999999999996</v>
      </c>
      <c r="L17" s="2">
        <v>2</v>
      </c>
      <c r="M17" s="2">
        <v>3.4</v>
      </c>
      <c r="N17" s="2">
        <v>7.1</v>
      </c>
      <c r="O17" s="2">
        <v>8.6</v>
      </c>
      <c r="P17" s="2">
        <v>9.6</v>
      </c>
      <c r="Q17" s="2">
        <f>Q15</f>
        <v>13.6</v>
      </c>
      <c r="R17" s="2">
        <f>R15</f>
        <v>14.2</v>
      </c>
      <c r="S17" s="2">
        <f>S15</f>
        <v>15</v>
      </c>
      <c r="T17" s="2">
        <f>T15</f>
        <v>12.8</v>
      </c>
    </row>
    <row r="18" spans="1:29" x14ac:dyDescent="0.3">
      <c r="A18" s="17"/>
    </row>
    <row r="19" spans="1:29" ht="14.5" thickBot="1" x14ac:dyDescent="0.35">
      <c r="A19" s="18" t="s">
        <v>22</v>
      </c>
      <c r="B19" s="19">
        <v>89.900000000000034</v>
      </c>
      <c r="C19" s="19">
        <v>84.299999999999955</v>
      </c>
      <c r="D19" s="19">
        <v>78.000000000000057</v>
      </c>
      <c r="E19" s="19">
        <v>78.900000000000091</v>
      </c>
      <c r="F19" s="19">
        <v>105.30000000000001</v>
      </c>
      <c r="G19" s="19">
        <v>94.799999999999955</v>
      </c>
      <c r="H19" s="19">
        <v>93.100000000000023</v>
      </c>
      <c r="I19" s="19">
        <v>102.69999999999999</v>
      </c>
      <c r="J19" s="19">
        <v>110.2999999999999</v>
      </c>
      <c r="K19" s="19">
        <v>101.19999999999999</v>
      </c>
      <c r="L19" s="19">
        <v>98.099999999999909</v>
      </c>
      <c r="M19" s="19">
        <v>97.100000000000023</v>
      </c>
      <c r="N19" s="19">
        <v>97.199999999999989</v>
      </c>
      <c r="O19" s="19">
        <v>90.299999999999983</v>
      </c>
      <c r="P19" s="19">
        <v>92.1</v>
      </c>
      <c r="Q19" s="19">
        <v>86.899999999999977</v>
      </c>
      <c r="R19" s="19">
        <v>97.299999999999955</v>
      </c>
      <c r="S19" s="20">
        <v>103.7</v>
      </c>
      <c r="T19" s="19">
        <v>103.30000000000001</v>
      </c>
      <c r="U19" s="19">
        <v>98.900000000000034</v>
      </c>
      <c r="V19" s="19">
        <v>106.7</v>
      </c>
      <c r="W19" s="19">
        <v>115.6</v>
      </c>
      <c r="X19" s="19">
        <v>117.3</v>
      </c>
      <c r="Y19" s="19">
        <v>125.6</v>
      </c>
      <c r="Z19" s="11"/>
      <c r="AA19" s="11"/>
      <c r="AB19" s="11"/>
      <c r="AC19" s="21"/>
    </row>
    <row r="20" spans="1:29" x14ac:dyDescent="0.3">
      <c r="J20" s="22"/>
      <c r="K20" s="22"/>
      <c r="L20" s="22"/>
      <c r="M20" s="22"/>
      <c r="N20" s="22"/>
      <c r="O20" s="22"/>
      <c r="P20" s="22"/>
      <c r="Q20" s="22"/>
    </row>
    <row r="21" spans="1:29" x14ac:dyDescent="0.3">
      <c r="A21" s="2" t="s">
        <v>23</v>
      </c>
    </row>
    <row r="22" spans="1:29" x14ac:dyDescent="0.3">
      <c r="A22" s="2" t="s">
        <v>28</v>
      </c>
    </row>
    <row r="25" spans="1:29" x14ac:dyDescent="0.3">
      <c r="M25" s="6"/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5FFD-DB2E-4693-AEC2-055FA2B49789}">
  <dimension ref="A1:AC26"/>
  <sheetViews>
    <sheetView showGridLines="0" zoomScaleNormal="100" workbookViewId="0">
      <selection activeCell="Z26" sqref="Z26"/>
    </sheetView>
  </sheetViews>
  <sheetFormatPr defaultColWidth="9.1796875" defaultRowHeight="14" outlineLevelCol="1" x14ac:dyDescent="0.3"/>
  <cols>
    <col min="1" max="1" width="36.26953125" style="23" customWidth="1"/>
    <col min="2" max="9" width="10.54296875" style="23" hidden="1" customWidth="1" outlineLevel="1"/>
    <col min="10" max="13" width="10.7265625" style="23" hidden="1" customWidth="1" outlineLevel="1"/>
    <col min="14" max="14" width="10.7265625" style="23" customWidth="1" collapsed="1"/>
    <col min="15" max="22" width="10.7265625" style="23" customWidth="1"/>
    <col min="23" max="23" width="10.7265625" style="2" customWidth="1"/>
    <col min="24" max="24" width="10.7265625" style="23" customWidth="1"/>
    <col min="25" max="28" width="10.7265625" style="2" customWidth="1"/>
    <col min="29" max="29" width="10.7265625" style="23" customWidth="1"/>
    <col min="30" max="16384" width="9.1796875" style="23"/>
  </cols>
  <sheetData>
    <row r="1" spans="1:28" ht="36" customHeight="1" x14ac:dyDescent="0.4">
      <c r="A1" s="1" t="s">
        <v>32</v>
      </c>
    </row>
    <row r="4" spans="1:28" x14ac:dyDescent="0.3"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25</v>
      </c>
      <c r="S4" s="25" t="s">
        <v>26</v>
      </c>
      <c r="T4" s="25" t="s">
        <v>27</v>
      </c>
      <c r="U4" s="4" t="s">
        <v>29</v>
      </c>
      <c r="V4" s="4" t="s">
        <v>31</v>
      </c>
      <c r="W4" s="4" t="s">
        <v>33</v>
      </c>
      <c r="X4" s="4" t="s">
        <v>34</v>
      </c>
      <c r="Y4" s="4" t="s">
        <v>35</v>
      </c>
      <c r="Z4" s="4"/>
      <c r="AA4" s="4"/>
      <c r="AB4" s="4"/>
    </row>
    <row r="5" spans="1:28" x14ac:dyDescent="0.3">
      <c r="A5" s="5" t="s">
        <v>17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  <c r="U5" s="27">
        <v>0</v>
      </c>
      <c r="V5" s="27">
        <v>0</v>
      </c>
      <c r="W5" s="45">
        <v>0</v>
      </c>
      <c r="X5" s="45">
        <v>0</v>
      </c>
      <c r="Y5" s="45">
        <v>0</v>
      </c>
      <c r="Z5" s="6"/>
      <c r="AA5" s="6"/>
      <c r="AB5" s="6"/>
    </row>
    <row r="6" spans="1:28" x14ac:dyDescent="0.3">
      <c r="A6" s="5" t="s">
        <v>37</v>
      </c>
      <c r="B6" s="23">
        <v>57.7</v>
      </c>
      <c r="C6" s="23">
        <v>55.7</v>
      </c>
      <c r="D6" s="23">
        <v>60.6</v>
      </c>
      <c r="E6" s="23">
        <v>62.7</v>
      </c>
      <c r="F6" s="23">
        <v>66.400000000000006</v>
      </c>
      <c r="G6" s="23">
        <v>67.099999999999994</v>
      </c>
      <c r="H6" s="23">
        <v>72.8</v>
      </c>
      <c r="I6" s="23">
        <v>74.400000000000006</v>
      </c>
      <c r="J6" s="23">
        <v>77.900000000000006</v>
      </c>
      <c r="K6" s="23">
        <v>81.8</v>
      </c>
      <c r="L6" s="23">
        <v>81.8</v>
      </c>
      <c r="M6" s="23">
        <v>82.699999999999989</v>
      </c>
      <c r="N6" s="23">
        <v>84.2</v>
      </c>
      <c r="O6" s="23">
        <v>86.9</v>
      </c>
      <c r="P6" s="23">
        <v>87.7</v>
      </c>
      <c r="Q6" s="23">
        <v>88.7</v>
      </c>
      <c r="R6" s="23">
        <v>90.1</v>
      </c>
      <c r="S6" s="23">
        <v>90.5</v>
      </c>
      <c r="T6" s="23">
        <v>94.2</v>
      </c>
      <c r="U6" s="28">
        <v>95</v>
      </c>
      <c r="V6" s="28">
        <v>97.8</v>
      </c>
      <c r="W6" s="7">
        <v>101.2</v>
      </c>
      <c r="X6" s="7">
        <v>103.9</v>
      </c>
      <c r="Y6" s="7">
        <v>105.8</v>
      </c>
      <c r="Z6" s="7"/>
      <c r="AA6" s="7"/>
      <c r="AB6" s="7"/>
    </row>
    <row r="7" spans="1:28" x14ac:dyDescent="0.3">
      <c r="A7" s="5" t="s">
        <v>38</v>
      </c>
      <c r="B7" s="23">
        <v>24.2</v>
      </c>
      <c r="C7" s="23">
        <v>25.5</v>
      </c>
      <c r="D7" s="23">
        <v>27.1</v>
      </c>
      <c r="E7" s="23">
        <v>28.2</v>
      </c>
      <c r="F7" s="23">
        <v>29.7</v>
      </c>
      <c r="G7" s="23">
        <v>30.9</v>
      </c>
      <c r="H7" s="23">
        <v>33.4</v>
      </c>
      <c r="I7" s="23">
        <v>36</v>
      </c>
      <c r="J7" s="23">
        <v>39.6</v>
      </c>
      <c r="K7" s="23">
        <v>41</v>
      </c>
      <c r="L7" s="23">
        <v>43.1</v>
      </c>
      <c r="M7" s="23">
        <v>45</v>
      </c>
      <c r="N7" s="23">
        <v>44.5</v>
      </c>
      <c r="O7" s="23">
        <v>47.7</v>
      </c>
      <c r="P7" s="23">
        <v>48.6</v>
      </c>
      <c r="Q7" s="23">
        <v>47.9</v>
      </c>
      <c r="R7" s="23">
        <v>49.3</v>
      </c>
      <c r="S7" s="23">
        <v>50.9</v>
      </c>
      <c r="T7" s="23">
        <v>50.7</v>
      </c>
      <c r="U7" s="28">
        <v>53</v>
      </c>
      <c r="V7" s="28">
        <v>54</v>
      </c>
      <c r="W7" s="6">
        <v>56.4</v>
      </c>
      <c r="X7" s="6">
        <v>57.5</v>
      </c>
      <c r="Y7" s="6">
        <v>56</v>
      </c>
      <c r="Z7" s="6"/>
      <c r="AA7" s="6"/>
      <c r="AB7" s="6"/>
    </row>
    <row r="8" spans="1:28" x14ac:dyDescent="0.3">
      <c r="A8" s="5" t="s">
        <v>39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9">
        <v>0</v>
      </c>
      <c r="X8" s="29">
        <v>0</v>
      </c>
      <c r="Y8" s="45">
        <v>0</v>
      </c>
    </row>
    <row r="9" spans="1:28" x14ac:dyDescent="0.3">
      <c r="A9" s="5" t="s">
        <v>40</v>
      </c>
      <c r="B9" s="23">
        <v>5.4</v>
      </c>
      <c r="C9" s="23">
        <v>4</v>
      </c>
      <c r="D9" s="23">
        <v>4.3</v>
      </c>
      <c r="E9" s="23">
        <v>5.0999999999999996</v>
      </c>
      <c r="F9" s="23">
        <v>4.5</v>
      </c>
      <c r="G9" s="23">
        <v>5</v>
      </c>
      <c r="H9" s="23">
        <v>4.1000000000000005</v>
      </c>
      <c r="I9" s="23">
        <v>3.4</v>
      </c>
      <c r="J9" s="23">
        <v>1.4000000000000001</v>
      </c>
      <c r="K9" s="23">
        <v>1.1000000000000001</v>
      </c>
      <c r="L9" s="23">
        <v>1.2</v>
      </c>
      <c r="M9" s="23">
        <v>0.4</v>
      </c>
      <c r="N9" s="23">
        <v>0.7</v>
      </c>
      <c r="O9" s="23">
        <v>0.7</v>
      </c>
      <c r="P9" s="23">
        <v>0.7</v>
      </c>
      <c r="Q9" s="23">
        <v>0.9</v>
      </c>
      <c r="R9" s="23">
        <v>0.8</v>
      </c>
      <c r="S9" s="23">
        <v>0.7</v>
      </c>
      <c r="T9" s="23">
        <v>0.7</v>
      </c>
      <c r="U9" s="23">
        <v>0.7</v>
      </c>
      <c r="V9" s="23">
        <v>0.7</v>
      </c>
      <c r="W9" s="23">
        <v>0.7</v>
      </c>
      <c r="X9" s="23">
        <v>0.7</v>
      </c>
      <c r="Y9" s="2">
        <v>0.8</v>
      </c>
    </row>
    <row r="10" spans="1:28" x14ac:dyDescent="0.3">
      <c r="A10" s="8" t="s">
        <v>18</v>
      </c>
      <c r="B10" s="30">
        <v>87.300000000000011</v>
      </c>
      <c r="C10" s="30">
        <v>85.2</v>
      </c>
      <c r="D10" s="30">
        <v>92</v>
      </c>
      <c r="E10" s="30">
        <v>96</v>
      </c>
      <c r="F10" s="30">
        <v>100.60000000000001</v>
      </c>
      <c r="G10" s="30">
        <v>103</v>
      </c>
      <c r="H10" s="30">
        <v>110.29999999999998</v>
      </c>
      <c r="I10" s="30">
        <v>113.80000000000001</v>
      </c>
      <c r="J10" s="30">
        <v>118.9</v>
      </c>
      <c r="K10" s="30">
        <v>123.89999999999999</v>
      </c>
      <c r="L10" s="30">
        <v>126.10000000000001</v>
      </c>
      <c r="M10" s="30">
        <v>128.1</v>
      </c>
      <c r="N10" s="30">
        <v>129.39999999999998</v>
      </c>
      <c r="O10" s="30">
        <v>135.30000000000001</v>
      </c>
      <c r="P10" s="31">
        <v>137</v>
      </c>
      <c r="Q10" s="30">
        <v>137.5</v>
      </c>
      <c r="R10" s="30">
        <v>140.19999999999999</v>
      </c>
      <c r="S10" s="30">
        <v>142.1</v>
      </c>
      <c r="T10" s="30">
        <v>145.6</v>
      </c>
      <c r="U10" s="30">
        <v>148.69999999999999</v>
      </c>
      <c r="V10" s="30">
        <v>152.5</v>
      </c>
      <c r="W10" s="9">
        <v>158.30000000000001</v>
      </c>
      <c r="X10" s="9">
        <v>162.1</v>
      </c>
      <c r="Y10" s="10">
        <v>162.6</v>
      </c>
      <c r="Z10" s="11"/>
      <c r="AA10" s="11"/>
      <c r="AB10" s="11"/>
    </row>
    <row r="11" spans="1:28" x14ac:dyDescent="0.3">
      <c r="A11" s="5"/>
      <c r="X11" s="2"/>
    </row>
    <row r="12" spans="1:28" x14ac:dyDescent="0.3">
      <c r="A12" s="5" t="s">
        <v>41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9">
        <v>0</v>
      </c>
      <c r="X12" s="29">
        <v>0</v>
      </c>
      <c r="Y12" s="45">
        <v>0</v>
      </c>
      <c r="Z12" s="6"/>
      <c r="AA12" s="6"/>
      <c r="AB12" s="6"/>
    </row>
    <row r="13" spans="1:28" x14ac:dyDescent="0.3">
      <c r="A13" s="5" t="s">
        <v>42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9">
        <v>0</v>
      </c>
      <c r="X13" s="29">
        <v>0</v>
      </c>
      <c r="Y13" s="2">
        <v>0</v>
      </c>
    </row>
    <row r="14" spans="1:28" x14ac:dyDescent="0.3">
      <c r="A14" s="5" t="s">
        <v>36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9">
        <v>0</v>
      </c>
      <c r="X14" s="29">
        <v>0</v>
      </c>
      <c r="Y14" s="2">
        <v>0</v>
      </c>
    </row>
    <row r="15" spans="1:28" x14ac:dyDescent="0.3">
      <c r="A15" s="5" t="s">
        <v>43</v>
      </c>
      <c r="B15" s="23">
        <v>1.6</v>
      </c>
      <c r="C15" s="23">
        <v>1.6</v>
      </c>
      <c r="D15" s="23">
        <v>1.7</v>
      </c>
      <c r="E15" s="23">
        <v>1.7</v>
      </c>
      <c r="F15" s="23">
        <v>2</v>
      </c>
      <c r="G15" s="23">
        <v>2</v>
      </c>
      <c r="H15" s="23">
        <v>2.1</v>
      </c>
      <c r="I15" s="23">
        <v>2.2999999999999998</v>
      </c>
      <c r="J15" s="23">
        <v>2.4</v>
      </c>
      <c r="K15" s="23">
        <v>2.2999999999999998</v>
      </c>
      <c r="L15" s="23">
        <v>2.2000000000000002</v>
      </c>
      <c r="M15" s="23">
        <v>2.2999999999999998</v>
      </c>
      <c r="N15" s="23">
        <v>2.2000000000000002</v>
      </c>
      <c r="O15" s="23">
        <v>2.2999999999999998</v>
      </c>
      <c r="P15" s="23">
        <v>2.2999999999999998</v>
      </c>
      <c r="Q15" s="23">
        <v>2.2999999999999998</v>
      </c>
      <c r="R15" s="23">
        <v>2.5</v>
      </c>
      <c r="S15" s="23">
        <v>2.5</v>
      </c>
      <c r="T15" s="23">
        <v>3.1</v>
      </c>
      <c r="U15" s="23">
        <v>2.8</v>
      </c>
      <c r="V15" s="23">
        <v>3.1</v>
      </c>
      <c r="W15" s="6">
        <v>3.2</v>
      </c>
      <c r="X15" s="6">
        <v>3.2</v>
      </c>
      <c r="Y15" s="6">
        <v>3.1</v>
      </c>
      <c r="Z15" s="6"/>
      <c r="AA15" s="6"/>
      <c r="AB15" s="6"/>
    </row>
    <row r="16" spans="1:28" x14ac:dyDescent="0.3">
      <c r="A16" s="12" t="s">
        <v>19</v>
      </c>
      <c r="B16" s="32">
        <v>1.6</v>
      </c>
      <c r="C16" s="32">
        <v>1.6</v>
      </c>
      <c r="D16" s="32">
        <v>1.7</v>
      </c>
      <c r="E16" s="32">
        <v>1.7</v>
      </c>
      <c r="F16" s="32">
        <v>2</v>
      </c>
      <c r="G16" s="32">
        <v>2</v>
      </c>
      <c r="H16" s="32">
        <v>2.1</v>
      </c>
      <c r="I16" s="32">
        <v>2.2999999999999998</v>
      </c>
      <c r="J16" s="32">
        <v>2.4</v>
      </c>
      <c r="K16" s="32">
        <v>2.2999999999999998</v>
      </c>
      <c r="L16" s="32">
        <v>2.2000000000000002</v>
      </c>
      <c r="M16" s="32">
        <v>2.2999999999999998</v>
      </c>
      <c r="N16" s="32">
        <v>2.2000000000000002</v>
      </c>
      <c r="O16" s="32">
        <v>2.2999999999999998</v>
      </c>
      <c r="P16" s="32">
        <v>2.2999999999999998</v>
      </c>
      <c r="Q16" s="32">
        <v>2.2999999999999998</v>
      </c>
      <c r="R16" s="32">
        <v>2.5</v>
      </c>
      <c r="S16" s="32">
        <v>2.5</v>
      </c>
      <c r="T16" s="32">
        <v>3.1</v>
      </c>
      <c r="U16" s="32">
        <v>2.8</v>
      </c>
      <c r="V16" s="32">
        <v>3.1</v>
      </c>
      <c r="W16" s="14">
        <v>3.2</v>
      </c>
      <c r="X16" s="14">
        <v>3.2</v>
      </c>
      <c r="Y16" s="14">
        <v>3.1</v>
      </c>
      <c r="Z16" s="15"/>
      <c r="AA16" s="15"/>
      <c r="AB16" s="15"/>
    </row>
    <row r="17" spans="1:29" ht="14.5" hidden="1" x14ac:dyDescent="0.35">
      <c r="A17" s="16" t="s">
        <v>20</v>
      </c>
      <c r="B17" s="23">
        <v>1.6</v>
      </c>
      <c r="C17" s="23">
        <v>1.6</v>
      </c>
      <c r="D17" s="23">
        <v>1.7</v>
      </c>
      <c r="E17" s="23">
        <v>1.7</v>
      </c>
      <c r="F17" s="23">
        <v>2</v>
      </c>
      <c r="G17" s="23">
        <v>2</v>
      </c>
      <c r="H17" s="23">
        <v>2.1</v>
      </c>
      <c r="I17" s="23">
        <v>2.2999999999999998</v>
      </c>
      <c r="J17" s="23">
        <v>2.4</v>
      </c>
      <c r="K17" s="23">
        <v>2.2999999999999998</v>
      </c>
      <c r="L17" s="23">
        <v>2.2000000000000002</v>
      </c>
      <c r="M17" s="23">
        <v>2.2999999999999998</v>
      </c>
      <c r="N17" s="23">
        <v>2.2000000000000002</v>
      </c>
      <c r="O17" s="23">
        <v>2.2999999999999998</v>
      </c>
      <c r="P17" s="23">
        <v>2.2999999999999998</v>
      </c>
      <c r="Q17" s="23">
        <v>2.2999999999999998</v>
      </c>
      <c r="R17" s="23">
        <v>2.2999999999999998</v>
      </c>
      <c r="S17" s="23">
        <v>2.2999999999999998</v>
      </c>
      <c r="T17" s="23">
        <v>2.2999999999999998</v>
      </c>
      <c r="X17" s="2"/>
    </row>
    <row r="18" spans="1:29" x14ac:dyDescent="0.3">
      <c r="A18" s="17"/>
      <c r="X18" s="2"/>
    </row>
    <row r="19" spans="1:29" ht="14.5" thickBot="1" x14ac:dyDescent="0.35">
      <c r="A19" s="18" t="s">
        <v>22</v>
      </c>
      <c r="B19" s="33">
        <v>85.700000000000017</v>
      </c>
      <c r="C19" s="33">
        <v>83.600000000000009</v>
      </c>
      <c r="D19" s="33">
        <v>90.3</v>
      </c>
      <c r="E19" s="33">
        <v>94.3</v>
      </c>
      <c r="F19" s="33">
        <v>98.600000000000009</v>
      </c>
      <c r="G19" s="33">
        <v>101</v>
      </c>
      <c r="H19" s="33">
        <v>108.19999999999999</v>
      </c>
      <c r="I19" s="33">
        <v>111.50000000000001</v>
      </c>
      <c r="J19" s="33">
        <v>116.5</v>
      </c>
      <c r="K19" s="33">
        <v>121.6</v>
      </c>
      <c r="L19" s="33">
        <v>123.9</v>
      </c>
      <c r="M19" s="33">
        <v>125.8</v>
      </c>
      <c r="N19" s="33">
        <v>127.19999999999997</v>
      </c>
      <c r="O19" s="34">
        <v>133</v>
      </c>
      <c r="P19" s="33">
        <v>134.69999999999999</v>
      </c>
      <c r="Q19" s="33">
        <v>135.19999999999999</v>
      </c>
      <c r="R19" s="33">
        <v>137.69999999999999</v>
      </c>
      <c r="S19" s="33">
        <v>139.6</v>
      </c>
      <c r="T19" s="33">
        <v>142.5</v>
      </c>
      <c r="U19" s="33">
        <v>145.9</v>
      </c>
      <c r="V19" s="33">
        <v>149.4</v>
      </c>
      <c r="W19" s="19">
        <v>155.1</v>
      </c>
      <c r="X19" s="19">
        <v>158.9</v>
      </c>
      <c r="Y19" s="19">
        <v>159.5</v>
      </c>
      <c r="Z19" s="11"/>
      <c r="AA19" s="11"/>
      <c r="AB19" s="11"/>
      <c r="AC19" s="35"/>
    </row>
    <row r="20" spans="1:29" x14ac:dyDescent="0.3">
      <c r="J20" s="36"/>
    </row>
    <row r="21" spans="1:29" x14ac:dyDescent="0.3">
      <c r="A21" s="23" t="s">
        <v>23</v>
      </c>
      <c r="N21" s="36"/>
      <c r="O21" s="36"/>
      <c r="P21" s="36"/>
      <c r="Q21" s="36"/>
    </row>
    <row r="22" spans="1:29" x14ac:dyDescent="0.3">
      <c r="A22" s="2" t="s">
        <v>28</v>
      </c>
      <c r="N22" s="36"/>
      <c r="O22" s="36"/>
      <c r="P22" s="36"/>
      <c r="Q22" s="36"/>
    </row>
    <row r="23" spans="1:29" x14ac:dyDescent="0.3">
      <c r="N23" s="36"/>
      <c r="O23" s="36"/>
      <c r="P23" s="36"/>
      <c r="Q23" s="36"/>
    </row>
    <row r="24" spans="1:29" x14ac:dyDescent="0.3">
      <c r="J24" s="37"/>
    </row>
    <row r="25" spans="1:29" x14ac:dyDescent="0.3">
      <c r="J25" s="37"/>
    </row>
    <row r="26" spans="1:29" x14ac:dyDescent="0.3">
      <c r="J26" s="36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8ACB-62F3-451A-BBA5-1B9CC9835D23}">
  <dimension ref="A1:AC24"/>
  <sheetViews>
    <sheetView showGridLines="0" zoomScaleNormal="100" workbookViewId="0">
      <selection activeCell="Y11" sqref="Y11"/>
    </sheetView>
  </sheetViews>
  <sheetFormatPr defaultColWidth="9.1796875" defaultRowHeight="14" outlineLevelCol="1" x14ac:dyDescent="0.3"/>
  <cols>
    <col min="1" max="1" width="36.26953125" style="23" customWidth="1"/>
    <col min="2" max="9" width="10.54296875" style="23" hidden="1" customWidth="1" outlineLevel="1"/>
    <col min="10" max="13" width="10.7265625" style="23" hidden="1" customWidth="1" outlineLevel="1"/>
    <col min="14" max="14" width="10.7265625" style="23" customWidth="1" collapsed="1"/>
    <col min="15" max="22" width="10.7265625" style="23" customWidth="1"/>
    <col min="23" max="23" width="10.7265625" style="2" customWidth="1"/>
    <col min="24" max="24" width="10.7265625" style="23" customWidth="1"/>
    <col min="25" max="28" width="10.7265625" style="2" customWidth="1"/>
    <col min="29" max="29" width="10.7265625" style="23" customWidth="1"/>
    <col min="30" max="16384" width="9.1796875" style="23"/>
  </cols>
  <sheetData>
    <row r="1" spans="1:28" ht="36" customHeight="1" x14ac:dyDescent="0.4">
      <c r="A1" s="1" t="s">
        <v>30</v>
      </c>
    </row>
    <row r="4" spans="1:28" x14ac:dyDescent="0.3"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25</v>
      </c>
      <c r="S4" s="25" t="s">
        <v>26</v>
      </c>
      <c r="T4" s="25" t="s">
        <v>27</v>
      </c>
      <c r="U4" s="4" t="s">
        <v>29</v>
      </c>
      <c r="V4" s="4" t="s">
        <v>31</v>
      </c>
      <c r="W4" s="4" t="s">
        <v>33</v>
      </c>
      <c r="X4" s="4" t="s">
        <v>34</v>
      </c>
      <c r="Y4" s="4" t="s">
        <v>35</v>
      </c>
      <c r="Z4" s="4"/>
      <c r="AA4" s="4"/>
      <c r="AB4" s="4"/>
    </row>
    <row r="5" spans="1:28" x14ac:dyDescent="0.3">
      <c r="A5" s="5" t="s">
        <v>17</v>
      </c>
      <c r="B5" s="23">
        <v>320.10000000000002</v>
      </c>
      <c r="C5" s="23">
        <v>266.60000000000002</v>
      </c>
      <c r="D5" s="23">
        <v>258.2</v>
      </c>
      <c r="E5" s="23">
        <v>285.89999999999998</v>
      </c>
      <c r="F5" s="23">
        <v>334.3</v>
      </c>
      <c r="G5" s="23">
        <v>305.5</v>
      </c>
      <c r="H5" s="23">
        <v>331.70000000000005</v>
      </c>
      <c r="I5" s="23">
        <v>355.1</v>
      </c>
      <c r="J5" s="23">
        <v>374.1</v>
      </c>
      <c r="K5" s="23">
        <v>376.1</v>
      </c>
      <c r="L5" s="28">
        <v>400</v>
      </c>
      <c r="M5" s="23">
        <v>413.1</v>
      </c>
      <c r="N5" s="23">
        <v>420.6</v>
      </c>
      <c r="O5" s="23">
        <v>406.7</v>
      </c>
      <c r="P5" s="28">
        <v>410</v>
      </c>
      <c r="Q5" s="23">
        <v>444.3</v>
      </c>
      <c r="R5" s="23">
        <v>413.3</v>
      </c>
      <c r="S5" s="28">
        <v>414</v>
      </c>
      <c r="T5" s="28">
        <v>437</v>
      </c>
      <c r="U5" s="28">
        <v>444</v>
      </c>
      <c r="V5" s="28">
        <v>491.6</v>
      </c>
      <c r="W5" s="6">
        <v>492.6</v>
      </c>
      <c r="X5" s="6">
        <v>542.9</v>
      </c>
      <c r="Y5" s="6">
        <v>587.4</v>
      </c>
      <c r="Z5" s="6"/>
      <c r="AA5" s="6"/>
      <c r="AB5" s="6"/>
    </row>
    <row r="6" spans="1:28" x14ac:dyDescent="0.3">
      <c r="A6" s="5" t="s">
        <v>37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7">
        <v>0</v>
      </c>
      <c r="X6" s="7">
        <v>0</v>
      </c>
      <c r="Y6" s="7">
        <v>0</v>
      </c>
      <c r="Z6" s="7"/>
      <c r="AA6" s="7"/>
      <c r="AB6" s="7"/>
    </row>
    <row r="7" spans="1:28" x14ac:dyDescent="0.3">
      <c r="A7" s="5" t="s">
        <v>38</v>
      </c>
      <c r="B7" s="23">
        <v>7.3000000000000007</v>
      </c>
      <c r="C7" s="23">
        <v>6.8</v>
      </c>
      <c r="D7" s="23">
        <v>7.7</v>
      </c>
      <c r="E7" s="23">
        <v>6.6</v>
      </c>
      <c r="F7" s="23">
        <v>7.2</v>
      </c>
      <c r="G7" s="23">
        <v>8</v>
      </c>
      <c r="H7" s="23">
        <v>7.5</v>
      </c>
      <c r="I7" s="23">
        <v>7.8</v>
      </c>
      <c r="J7" s="23">
        <v>8.1999999999999993</v>
      </c>
      <c r="K7" s="23">
        <v>8.5</v>
      </c>
      <c r="L7" s="28">
        <v>8</v>
      </c>
      <c r="M7" s="23">
        <v>8.5</v>
      </c>
      <c r="N7" s="23">
        <v>8.5</v>
      </c>
      <c r="O7" s="23">
        <v>8.1</v>
      </c>
      <c r="P7" s="23">
        <v>9.3000000000000007</v>
      </c>
      <c r="Q7" s="23">
        <v>7.8</v>
      </c>
      <c r="R7" s="23">
        <v>6.7</v>
      </c>
      <c r="S7" s="23">
        <v>8.1999999999999993</v>
      </c>
      <c r="T7" s="23">
        <v>7.3</v>
      </c>
      <c r="U7" s="23">
        <v>8.3000000000000007</v>
      </c>
      <c r="V7" s="23">
        <v>8.1</v>
      </c>
      <c r="W7" s="6">
        <v>9</v>
      </c>
      <c r="X7" s="6">
        <v>9.4</v>
      </c>
      <c r="Y7" s="6">
        <v>10</v>
      </c>
      <c r="Z7" s="6"/>
      <c r="AA7" s="6"/>
      <c r="AB7" s="6"/>
    </row>
    <row r="8" spans="1:28" x14ac:dyDescent="0.3">
      <c r="A8" s="5" t="s">
        <v>39</v>
      </c>
      <c r="B8" s="23">
        <v>22.2</v>
      </c>
      <c r="C8" s="23">
        <v>21</v>
      </c>
      <c r="D8" s="23">
        <v>19.7</v>
      </c>
      <c r="E8" s="23">
        <v>20.399999999999999</v>
      </c>
      <c r="F8" s="23">
        <v>19.100000000000001</v>
      </c>
      <c r="G8" s="23">
        <v>10.799999999999999</v>
      </c>
      <c r="H8" s="23">
        <v>9.3000000000000007</v>
      </c>
      <c r="I8" s="23">
        <v>7.5</v>
      </c>
      <c r="J8" s="23">
        <v>10.7</v>
      </c>
      <c r="K8" s="23">
        <v>18.100000000000001</v>
      </c>
      <c r="L8" s="23">
        <v>24.5</v>
      </c>
      <c r="M8" s="23">
        <v>31.2</v>
      </c>
      <c r="N8" s="23">
        <v>21.900000000000002</v>
      </c>
      <c r="O8" s="23">
        <v>15.7</v>
      </c>
      <c r="P8" s="23">
        <v>16.7</v>
      </c>
      <c r="Q8" s="23">
        <v>15.6</v>
      </c>
      <c r="R8" s="23">
        <v>15.3</v>
      </c>
      <c r="S8" s="23">
        <v>22.7</v>
      </c>
      <c r="T8" s="23">
        <v>31.1</v>
      </c>
      <c r="U8" s="28">
        <v>37</v>
      </c>
      <c r="V8" s="28">
        <v>41.1</v>
      </c>
      <c r="W8" s="23">
        <v>25.5</v>
      </c>
      <c r="X8" s="23">
        <v>10.8</v>
      </c>
      <c r="Y8" s="6">
        <v>12</v>
      </c>
    </row>
    <row r="9" spans="1:28" x14ac:dyDescent="0.3">
      <c r="A9" s="5" t="s">
        <v>40</v>
      </c>
      <c r="B9" s="23">
        <v>0.9</v>
      </c>
      <c r="C9" s="23">
        <v>0.7</v>
      </c>
      <c r="D9" s="23">
        <v>1.8</v>
      </c>
      <c r="E9" s="23">
        <v>0.6</v>
      </c>
      <c r="F9" s="23">
        <v>0.7</v>
      </c>
      <c r="G9" s="23">
        <v>0.79999999999999993</v>
      </c>
      <c r="H9" s="23">
        <v>0.7</v>
      </c>
      <c r="I9" s="23">
        <v>0.60000000000000009</v>
      </c>
      <c r="J9" s="23">
        <v>0.7</v>
      </c>
      <c r="K9" s="23">
        <v>0.7</v>
      </c>
      <c r="L9" s="23">
        <v>0.7</v>
      </c>
      <c r="M9" s="23">
        <v>0.8</v>
      </c>
      <c r="N9" s="23">
        <v>0.8</v>
      </c>
      <c r="O9" s="23">
        <v>0.7</v>
      </c>
      <c r="P9" s="23">
        <v>0.7</v>
      </c>
      <c r="Q9" s="23">
        <v>1.8</v>
      </c>
      <c r="R9" s="23">
        <v>0.8</v>
      </c>
      <c r="S9" s="23">
        <v>0.6</v>
      </c>
      <c r="T9" s="23">
        <v>0.6</v>
      </c>
      <c r="U9" s="28">
        <v>1</v>
      </c>
      <c r="V9" s="28">
        <v>0.8</v>
      </c>
      <c r="W9" s="23">
        <v>0.5</v>
      </c>
      <c r="X9" s="23">
        <v>1.5</v>
      </c>
      <c r="Y9" s="2">
        <v>0.7</v>
      </c>
    </row>
    <row r="10" spans="1:28" x14ac:dyDescent="0.3">
      <c r="A10" s="8" t="s">
        <v>18</v>
      </c>
      <c r="B10" s="30">
        <v>350.5</v>
      </c>
      <c r="C10" s="30">
        <v>295.10000000000002</v>
      </c>
      <c r="D10" s="30">
        <v>287.39999999999998</v>
      </c>
      <c r="E10" s="30">
        <v>313.5</v>
      </c>
      <c r="F10" s="30">
        <v>361.3</v>
      </c>
      <c r="G10" s="30">
        <v>325.10000000000002</v>
      </c>
      <c r="H10" s="30">
        <v>349.20000000000005</v>
      </c>
      <c r="I10" s="30">
        <v>371.00000000000006</v>
      </c>
      <c r="J10" s="30">
        <v>393.7</v>
      </c>
      <c r="K10" s="30">
        <v>403.40000000000003</v>
      </c>
      <c r="L10" s="30">
        <v>433.2</v>
      </c>
      <c r="M10" s="30">
        <v>453.6</v>
      </c>
      <c r="N10" s="30">
        <v>451.8</v>
      </c>
      <c r="O10" s="30">
        <v>431.2</v>
      </c>
      <c r="P10" s="30">
        <v>436.7</v>
      </c>
      <c r="Q10" s="30">
        <v>469.5</v>
      </c>
      <c r="R10" s="30">
        <v>436.1</v>
      </c>
      <c r="S10" s="30">
        <v>445.5</v>
      </c>
      <c r="T10" s="31">
        <v>476</v>
      </c>
      <c r="U10" s="31">
        <v>490.3</v>
      </c>
      <c r="V10" s="31">
        <v>541.6</v>
      </c>
      <c r="W10" s="9">
        <v>527.6</v>
      </c>
      <c r="X10" s="9">
        <v>564.6</v>
      </c>
      <c r="Y10" s="10">
        <v>610.1</v>
      </c>
      <c r="Z10" s="11"/>
      <c r="AA10" s="11"/>
      <c r="AB10" s="11"/>
    </row>
    <row r="11" spans="1:28" x14ac:dyDescent="0.3">
      <c r="A11" s="5"/>
      <c r="X11" s="2"/>
    </row>
    <row r="12" spans="1:28" x14ac:dyDescent="0.3">
      <c r="A12" s="5" t="s">
        <v>41</v>
      </c>
      <c r="B12" s="23">
        <v>124.3</v>
      </c>
      <c r="C12" s="23">
        <v>132</v>
      </c>
      <c r="D12" s="23">
        <v>130.1</v>
      </c>
      <c r="E12" s="23">
        <v>145</v>
      </c>
      <c r="F12" s="23">
        <v>166</v>
      </c>
      <c r="G12" s="23">
        <v>144.1</v>
      </c>
      <c r="H12" s="23">
        <v>152.80000000000001</v>
      </c>
      <c r="I12" s="23">
        <v>162.4</v>
      </c>
      <c r="J12" s="23">
        <v>167.9</v>
      </c>
      <c r="K12" s="23">
        <v>159</v>
      </c>
      <c r="L12" s="23">
        <v>161</v>
      </c>
      <c r="M12" s="23">
        <v>158.29999999999998</v>
      </c>
      <c r="N12" s="23">
        <v>144.80000000000001</v>
      </c>
      <c r="O12" s="23">
        <v>136.4</v>
      </c>
      <c r="P12" s="23">
        <v>131.4</v>
      </c>
      <c r="Q12" s="23">
        <v>135.9</v>
      </c>
      <c r="R12" s="23">
        <v>115.9</v>
      </c>
      <c r="S12" s="28">
        <v>115</v>
      </c>
      <c r="T12" s="23">
        <v>118.7</v>
      </c>
      <c r="U12" s="28">
        <v>136</v>
      </c>
      <c r="V12" s="28">
        <v>149.1</v>
      </c>
      <c r="W12" s="6">
        <v>144.9</v>
      </c>
      <c r="X12" s="6">
        <v>179.3</v>
      </c>
      <c r="Y12" s="6">
        <v>163</v>
      </c>
      <c r="Z12" s="6"/>
      <c r="AA12" s="6"/>
      <c r="AB12" s="6"/>
    </row>
    <row r="13" spans="1:28" x14ac:dyDescent="0.3">
      <c r="A13" s="5" t="s">
        <v>42</v>
      </c>
      <c r="B13" s="23">
        <v>4.5</v>
      </c>
      <c r="C13" s="23">
        <v>5</v>
      </c>
      <c r="D13" s="23">
        <v>5.2</v>
      </c>
      <c r="E13" s="23">
        <v>4.5999999999999996</v>
      </c>
      <c r="F13" s="23">
        <v>5.5</v>
      </c>
      <c r="G13" s="23">
        <v>5</v>
      </c>
      <c r="H13" s="23">
        <v>5.2</v>
      </c>
      <c r="I13" s="23">
        <v>6.9</v>
      </c>
      <c r="J13" s="23">
        <v>6.7</v>
      </c>
      <c r="K13" s="23">
        <v>5.9</v>
      </c>
      <c r="L13" s="23">
        <v>7.3</v>
      </c>
      <c r="M13" s="23">
        <v>7.3</v>
      </c>
      <c r="N13" s="23">
        <v>9.6999999999999993</v>
      </c>
      <c r="O13" s="23">
        <v>8.1</v>
      </c>
      <c r="P13" s="23">
        <v>5.8</v>
      </c>
      <c r="Q13" s="23">
        <v>4.3</v>
      </c>
      <c r="R13" s="23">
        <v>4.2</v>
      </c>
      <c r="S13" s="28">
        <v>4</v>
      </c>
      <c r="T13" s="28">
        <v>4.7</v>
      </c>
      <c r="U13" s="28">
        <v>4.2</v>
      </c>
      <c r="V13" s="28">
        <v>4.3</v>
      </c>
      <c r="W13" s="28">
        <v>4</v>
      </c>
      <c r="X13" s="28">
        <v>4.8</v>
      </c>
      <c r="Y13" s="2">
        <v>4.5999999999999996</v>
      </c>
    </row>
    <row r="14" spans="1:28" x14ac:dyDescent="0.3">
      <c r="A14" s="5" t="s">
        <v>36</v>
      </c>
      <c r="B14" s="23">
        <v>13.2</v>
      </c>
      <c r="C14" s="23">
        <v>11.3</v>
      </c>
      <c r="D14" s="23">
        <v>12.5</v>
      </c>
      <c r="E14" s="23">
        <v>12.7</v>
      </c>
      <c r="F14" s="23">
        <v>9.9</v>
      </c>
      <c r="G14" s="23">
        <v>2.9</v>
      </c>
      <c r="H14" s="23">
        <v>3.1</v>
      </c>
      <c r="I14" s="23">
        <v>4</v>
      </c>
      <c r="J14" s="23">
        <v>3.9</v>
      </c>
      <c r="K14" s="23">
        <v>11.4</v>
      </c>
      <c r="L14" s="23">
        <v>15.5</v>
      </c>
      <c r="M14" s="23">
        <v>22.2</v>
      </c>
      <c r="N14" s="23">
        <v>13.5</v>
      </c>
      <c r="O14" s="23">
        <v>5.8</v>
      </c>
      <c r="P14" s="28">
        <v>7</v>
      </c>
      <c r="Q14" s="23">
        <v>8.1999999999999993</v>
      </c>
      <c r="R14" s="23">
        <v>7.4</v>
      </c>
      <c r="S14" s="23">
        <v>14.6</v>
      </c>
      <c r="T14" s="23">
        <v>23.1</v>
      </c>
      <c r="U14" s="28">
        <v>28</v>
      </c>
      <c r="V14" s="28">
        <v>32.5</v>
      </c>
      <c r="W14" s="23">
        <v>14.6</v>
      </c>
      <c r="X14" s="23">
        <v>0</v>
      </c>
      <c r="Y14" s="2">
        <v>0</v>
      </c>
    </row>
    <row r="15" spans="1:28" x14ac:dyDescent="0.3">
      <c r="A15" s="5" t="s">
        <v>43</v>
      </c>
      <c r="B15" s="23">
        <v>25.8</v>
      </c>
      <c r="C15" s="23">
        <v>17.8</v>
      </c>
      <c r="D15" s="23">
        <v>15.9</v>
      </c>
      <c r="E15" s="23">
        <v>17.3</v>
      </c>
      <c r="F15" s="23">
        <v>18.3</v>
      </c>
      <c r="G15" s="23">
        <v>18.3</v>
      </c>
      <c r="H15" s="23">
        <v>19.899999999999999</v>
      </c>
      <c r="I15" s="23">
        <v>21.4</v>
      </c>
      <c r="J15" s="23">
        <v>23.9</v>
      </c>
      <c r="K15" s="23">
        <v>25.8</v>
      </c>
      <c r="L15" s="28">
        <v>29</v>
      </c>
      <c r="M15" s="23">
        <v>31.599999999999998</v>
      </c>
      <c r="N15" s="23">
        <v>36.799999999999997</v>
      </c>
      <c r="O15" s="23">
        <v>37.1</v>
      </c>
      <c r="P15" s="23">
        <v>38.799999999999997</v>
      </c>
      <c r="Q15" s="23">
        <v>44.2</v>
      </c>
      <c r="R15" s="23">
        <v>41.5</v>
      </c>
      <c r="S15" s="23">
        <v>41.4</v>
      </c>
      <c r="T15" s="23">
        <v>43.3</v>
      </c>
      <c r="U15" s="23">
        <v>42.4</v>
      </c>
      <c r="V15" s="23">
        <v>46.6</v>
      </c>
      <c r="W15" s="6">
        <v>47.5</v>
      </c>
      <c r="X15" s="6">
        <v>51.2</v>
      </c>
      <c r="Y15" s="6">
        <v>56.5</v>
      </c>
      <c r="Z15" s="6"/>
      <c r="AA15" s="6"/>
      <c r="AB15" s="6"/>
    </row>
    <row r="16" spans="1:28" x14ac:dyDescent="0.3">
      <c r="A16" s="12" t="s">
        <v>19</v>
      </c>
      <c r="B16" s="32">
        <v>167.8</v>
      </c>
      <c r="C16" s="32">
        <v>166.10000000000002</v>
      </c>
      <c r="D16" s="32">
        <v>163.69999999999999</v>
      </c>
      <c r="E16" s="32">
        <v>179.6</v>
      </c>
      <c r="F16" s="32">
        <v>199.70000000000002</v>
      </c>
      <c r="G16" s="32">
        <v>170.3</v>
      </c>
      <c r="H16" s="32">
        <v>181</v>
      </c>
      <c r="I16" s="32">
        <v>194.70000000000002</v>
      </c>
      <c r="J16" s="32">
        <v>202.4</v>
      </c>
      <c r="K16" s="32">
        <v>202.10000000000002</v>
      </c>
      <c r="L16" s="32">
        <v>212.8</v>
      </c>
      <c r="M16" s="32">
        <v>219.39999999999998</v>
      </c>
      <c r="N16" s="32">
        <v>204.8</v>
      </c>
      <c r="O16" s="32">
        <v>187.4</v>
      </c>
      <c r="P16" s="38">
        <v>183</v>
      </c>
      <c r="Q16" s="32">
        <v>192.6</v>
      </c>
      <c r="R16" s="38">
        <v>169</v>
      </c>
      <c r="S16" s="38">
        <v>175</v>
      </c>
      <c r="T16" s="38">
        <v>189.8</v>
      </c>
      <c r="U16" s="38">
        <v>210.6</v>
      </c>
      <c r="V16" s="38">
        <v>232.5</v>
      </c>
      <c r="W16" s="14">
        <v>211</v>
      </c>
      <c r="X16" s="14">
        <v>235.3</v>
      </c>
      <c r="Y16" s="14">
        <v>224.1</v>
      </c>
      <c r="Z16" s="15"/>
      <c r="AA16" s="15"/>
      <c r="AB16" s="15"/>
    </row>
    <row r="17" spans="1:29" ht="14.5" hidden="1" x14ac:dyDescent="0.35">
      <c r="A17" s="16" t="s">
        <v>20</v>
      </c>
      <c r="B17" s="23">
        <v>25.8</v>
      </c>
      <c r="C17" s="23">
        <v>17.8</v>
      </c>
      <c r="D17" s="23">
        <v>15.9</v>
      </c>
      <c r="E17" s="23">
        <v>17.3</v>
      </c>
      <c r="F17" s="23">
        <v>18.3</v>
      </c>
      <c r="G17" s="23">
        <v>18.3</v>
      </c>
      <c r="H17" s="23">
        <v>19.899999999999999</v>
      </c>
      <c r="I17" s="23">
        <v>21.4</v>
      </c>
      <c r="J17" s="23">
        <v>23.9</v>
      </c>
      <c r="K17" s="23">
        <v>25.8</v>
      </c>
      <c r="L17" s="23">
        <v>29</v>
      </c>
      <c r="M17" s="23">
        <v>31.599999999999998</v>
      </c>
      <c r="N17" s="23">
        <v>36.799999999999997</v>
      </c>
      <c r="O17" s="23">
        <v>37.1</v>
      </c>
      <c r="P17" s="23">
        <v>38.799999999999997</v>
      </c>
      <c r="Q17" s="23">
        <f>Q15</f>
        <v>44.2</v>
      </c>
      <c r="R17" s="23">
        <f>R15</f>
        <v>41.5</v>
      </c>
      <c r="S17" s="23">
        <f>S15</f>
        <v>41.4</v>
      </c>
      <c r="T17" s="23">
        <f>T15</f>
        <v>43.3</v>
      </c>
      <c r="X17" s="2"/>
    </row>
    <row r="18" spans="1:29" x14ac:dyDescent="0.3">
      <c r="A18" s="17"/>
      <c r="X18" s="2"/>
    </row>
    <row r="19" spans="1:29" ht="14.5" thickBot="1" x14ac:dyDescent="0.35">
      <c r="A19" s="18" t="s">
        <v>22</v>
      </c>
      <c r="B19" s="34">
        <v>182.7</v>
      </c>
      <c r="C19" s="34">
        <v>129</v>
      </c>
      <c r="D19" s="34">
        <v>123.69999999999999</v>
      </c>
      <c r="E19" s="34">
        <v>133.9</v>
      </c>
      <c r="F19" s="34">
        <v>161.6</v>
      </c>
      <c r="G19" s="34">
        <v>154.80000000000001</v>
      </c>
      <c r="H19" s="34">
        <v>168.20000000000005</v>
      </c>
      <c r="I19" s="34">
        <v>176.30000000000004</v>
      </c>
      <c r="J19" s="34">
        <v>191.29999999999998</v>
      </c>
      <c r="K19" s="34">
        <v>201.3</v>
      </c>
      <c r="L19" s="34">
        <v>220.39999999999998</v>
      </c>
      <c r="M19" s="34">
        <v>234.20000000000005</v>
      </c>
      <c r="N19" s="34">
        <v>247</v>
      </c>
      <c r="O19" s="34">
        <v>243.79999999999998</v>
      </c>
      <c r="P19" s="34">
        <f>P10-P16</f>
        <v>253.7</v>
      </c>
      <c r="Q19" s="34">
        <v>276.89999999999998</v>
      </c>
      <c r="R19" s="34">
        <v>267.10000000000002</v>
      </c>
      <c r="S19" s="34">
        <v>270.5</v>
      </c>
      <c r="T19" s="34">
        <v>286.2</v>
      </c>
      <c r="U19" s="34">
        <v>279.7</v>
      </c>
      <c r="V19" s="34">
        <v>309.10000000000002</v>
      </c>
      <c r="W19" s="19">
        <v>316.60000000000002</v>
      </c>
      <c r="X19" s="19">
        <v>329.3</v>
      </c>
      <c r="Y19" s="20">
        <v>386</v>
      </c>
      <c r="Z19" s="11"/>
      <c r="AA19" s="11"/>
      <c r="AB19" s="39"/>
      <c r="AC19" s="35"/>
    </row>
    <row r="20" spans="1:29" x14ac:dyDescent="0.3">
      <c r="J20" s="37"/>
    </row>
    <row r="21" spans="1:29" x14ac:dyDescent="0.3">
      <c r="A21" s="23" t="s">
        <v>23</v>
      </c>
      <c r="J21" s="37"/>
      <c r="N21" s="36"/>
      <c r="O21" s="36"/>
      <c r="P21" s="36"/>
      <c r="Q21" s="36"/>
    </row>
    <row r="22" spans="1:29" x14ac:dyDescent="0.3">
      <c r="A22" s="2" t="s">
        <v>28</v>
      </c>
    </row>
    <row r="24" spans="1:29" x14ac:dyDescent="0.3">
      <c r="J24" s="36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C9F1-5BBD-450A-A329-E9AA0CE44D10}">
  <dimension ref="A1:AD44"/>
  <sheetViews>
    <sheetView showGridLines="0" tabSelected="1" zoomScaleNormal="100" workbookViewId="0">
      <selection activeCell="Y5" sqref="Y5"/>
    </sheetView>
  </sheetViews>
  <sheetFormatPr defaultColWidth="9.1796875" defaultRowHeight="14" outlineLevelCol="1" x14ac:dyDescent="0.3"/>
  <cols>
    <col min="1" max="1" width="36.26953125" style="23" customWidth="1"/>
    <col min="2" max="9" width="10.54296875" style="23" hidden="1" customWidth="1" outlineLevel="1"/>
    <col min="10" max="13" width="10.7265625" style="23" hidden="1" customWidth="1" outlineLevel="1"/>
    <col min="14" max="14" width="10.7265625" style="23" customWidth="1" collapsed="1"/>
    <col min="15" max="22" width="10.7265625" style="23" customWidth="1"/>
    <col min="23" max="23" width="10.7265625" style="2" customWidth="1"/>
    <col min="24" max="25" width="10.7265625" style="23" customWidth="1"/>
    <col min="26" max="28" width="10.7265625" style="2" customWidth="1"/>
    <col min="29" max="29" width="10.7265625" style="23" customWidth="1"/>
    <col min="30" max="16384" width="9.1796875" style="23"/>
  </cols>
  <sheetData>
    <row r="1" spans="1:28" ht="36" customHeight="1" x14ac:dyDescent="0.4">
      <c r="A1" s="1" t="s">
        <v>24</v>
      </c>
    </row>
    <row r="4" spans="1:28" x14ac:dyDescent="0.3"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25</v>
      </c>
      <c r="S4" s="25" t="s">
        <v>26</v>
      </c>
      <c r="T4" s="25" t="s">
        <v>27</v>
      </c>
      <c r="U4" s="4" t="s">
        <v>29</v>
      </c>
      <c r="V4" s="4" t="s">
        <v>31</v>
      </c>
      <c r="W4" s="4" t="s">
        <v>33</v>
      </c>
      <c r="X4" s="4" t="s">
        <v>34</v>
      </c>
      <c r="Y4" s="4" t="s">
        <v>35</v>
      </c>
      <c r="Z4" s="4"/>
      <c r="AA4" s="4"/>
      <c r="AB4" s="4"/>
    </row>
    <row r="5" spans="1:28" x14ac:dyDescent="0.3">
      <c r="A5" s="5" t="s">
        <v>17</v>
      </c>
      <c r="B5" s="23">
        <v>661.5</v>
      </c>
      <c r="C5" s="23">
        <v>618.29999999999995</v>
      </c>
      <c r="D5" s="23">
        <v>545.5</v>
      </c>
      <c r="E5" s="23">
        <v>592.70000000000005</v>
      </c>
      <c r="F5" s="23">
        <v>763.2</v>
      </c>
      <c r="G5" s="23">
        <v>618.20000000000005</v>
      </c>
      <c r="H5" s="23">
        <v>632.90000000000009</v>
      </c>
      <c r="I5" s="23">
        <v>678.8</v>
      </c>
      <c r="J5" s="23">
        <v>769.6</v>
      </c>
      <c r="K5" s="23">
        <v>735.3</v>
      </c>
      <c r="L5" s="23">
        <v>715.5</v>
      </c>
      <c r="M5" s="23">
        <v>718.40000000000009</v>
      </c>
      <c r="N5" s="23">
        <v>732.5</v>
      </c>
      <c r="O5" s="23">
        <v>685.7</v>
      </c>
      <c r="P5" s="23">
        <v>678.6</v>
      </c>
      <c r="Q5" s="23">
        <v>734.5</v>
      </c>
      <c r="R5" s="23">
        <v>718.5</v>
      </c>
      <c r="S5" s="23">
        <f>'Cash and Spot Markets'!S5+'Data Vantage'!S5+'Derivatives Markets'!S5</f>
        <v>697.6</v>
      </c>
      <c r="T5" s="23">
        <f>'Cash and Spot Markets'!T5+'Data Vantage'!T5+'Derivatives Markets'!T5</f>
        <v>725.9</v>
      </c>
      <c r="U5" s="23">
        <f>'Cash and Spot Markets'!U5+'Data Vantage'!U5+'Derivatives Markets'!U5</f>
        <v>762.6</v>
      </c>
      <c r="V5" s="23">
        <f>'Cash and Spot Markets'!V5+'Data Vantage'!V5+'Derivatives Markets'!V5</f>
        <v>832.6</v>
      </c>
      <c r="W5" s="23">
        <f>'Cash and Spot Markets'!W5+'Data Vantage'!W5+'Derivatives Markets'!W5</f>
        <v>867.7</v>
      </c>
      <c r="X5" s="23">
        <f>'Cash and Spot Markets'!X5+'Data Vantage'!X5+'Derivatives Markets'!X5</f>
        <v>919.9</v>
      </c>
      <c r="Y5" s="28">
        <f>'Cash and Spot Markets'!Y5+'Data Vantage'!Y5+'Derivatives Markets'!Y5</f>
        <v>977.4</v>
      </c>
      <c r="Z5" s="6"/>
      <c r="AA5" s="6"/>
      <c r="AB5" s="6"/>
    </row>
    <row r="6" spans="1:28" x14ac:dyDescent="0.3">
      <c r="A6" s="5" t="s">
        <v>37</v>
      </c>
      <c r="B6" s="23">
        <v>57.7</v>
      </c>
      <c r="C6" s="23">
        <v>55.7</v>
      </c>
      <c r="D6" s="23">
        <v>60.6</v>
      </c>
      <c r="E6" s="23">
        <v>62.7</v>
      </c>
      <c r="F6" s="23">
        <v>66.400000000000006</v>
      </c>
      <c r="G6" s="23">
        <v>67.099999999999994</v>
      </c>
      <c r="H6" s="23">
        <v>72.8</v>
      </c>
      <c r="I6" s="23">
        <v>74.400000000000006</v>
      </c>
      <c r="J6" s="23">
        <v>77.900000000000006</v>
      </c>
      <c r="K6" s="23">
        <v>81.8</v>
      </c>
      <c r="L6" s="23">
        <v>81.8</v>
      </c>
      <c r="M6" s="23">
        <v>82.699999999999989</v>
      </c>
      <c r="N6" s="23">
        <v>84.2</v>
      </c>
      <c r="O6" s="23">
        <v>86.9</v>
      </c>
      <c r="P6" s="23">
        <v>87.7</v>
      </c>
      <c r="Q6" s="23">
        <v>88.7</v>
      </c>
      <c r="R6" s="23">
        <v>90.1</v>
      </c>
      <c r="S6" s="23">
        <f>'Cash and Spot Markets'!S6+'Data Vantage'!S6+'Derivatives Markets'!S6</f>
        <v>90.5</v>
      </c>
      <c r="T6" s="23">
        <f>'Cash and Spot Markets'!T6+'Data Vantage'!T6+'Derivatives Markets'!T6</f>
        <v>94.2</v>
      </c>
      <c r="U6" s="28">
        <f>'Cash and Spot Markets'!U6+'Data Vantage'!U6+'Derivatives Markets'!U6</f>
        <v>95</v>
      </c>
      <c r="V6" s="28">
        <f>'Cash and Spot Markets'!V6+'Data Vantage'!V6+'Derivatives Markets'!V6</f>
        <v>97.8</v>
      </c>
      <c r="W6" s="28">
        <f>'Cash and Spot Markets'!W6+'Data Vantage'!W6+'Derivatives Markets'!W6</f>
        <v>101.2</v>
      </c>
      <c r="X6" s="28">
        <f>'Cash and Spot Markets'!X6+'Data Vantage'!X6+'Derivatives Markets'!X6</f>
        <v>103.9</v>
      </c>
      <c r="Y6" s="28">
        <f>'Cash and Spot Markets'!Y6+'Data Vantage'!Y6+'Derivatives Markets'!Y6</f>
        <v>105.8</v>
      </c>
      <c r="Z6" s="7"/>
      <c r="AA6" s="7"/>
      <c r="AB6" s="7"/>
    </row>
    <row r="7" spans="1:28" x14ac:dyDescent="0.3">
      <c r="A7" s="5" t="s">
        <v>38</v>
      </c>
      <c r="B7" s="23">
        <v>56.2</v>
      </c>
      <c r="C7" s="23">
        <v>58.699999999999996</v>
      </c>
      <c r="D7" s="23">
        <v>59.5</v>
      </c>
      <c r="E7" s="23">
        <v>57.6</v>
      </c>
      <c r="F7" s="23">
        <v>63.8</v>
      </c>
      <c r="G7" s="23">
        <v>62.8</v>
      </c>
      <c r="H7" s="23">
        <v>62</v>
      </c>
      <c r="I7" s="23">
        <v>63.5</v>
      </c>
      <c r="J7" s="23">
        <v>70.7</v>
      </c>
      <c r="K7" s="23">
        <v>68.8</v>
      </c>
      <c r="L7" s="28">
        <v>71</v>
      </c>
      <c r="M7" s="23">
        <v>71.7</v>
      </c>
      <c r="N7" s="23">
        <v>70.900000000000006</v>
      </c>
      <c r="O7" s="23">
        <v>73.5</v>
      </c>
      <c r="P7" s="23">
        <v>76.599999999999994</v>
      </c>
      <c r="Q7" s="23">
        <v>72.7</v>
      </c>
      <c r="R7" s="28">
        <v>72</v>
      </c>
      <c r="S7" s="28">
        <f>'Cash and Spot Markets'!S7+'Data Vantage'!S7+'Derivatives Markets'!S7</f>
        <v>73.7</v>
      </c>
      <c r="T7" s="28">
        <f>'Cash and Spot Markets'!T7+'Data Vantage'!T7+'Derivatives Markets'!T7</f>
        <v>73.5</v>
      </c>
      <c r="U7" s="28">
        <f>'Cash and Spot Markets'!U7+'Data Vantage'!U7+'Derivatives Markets'!U7</f>
        <v>75.599999999999994</v>
      </c>
      <c r="V7" s="28">
        <f>'Cash and Spot Markets'!V7+'Data Vantage'!V7+'Derivatives Markets'!V7</f>
        <v>77.8</v>
      </c>
      <c r="W7" s="28">
        <f>'Cash and Spot Markets'!W7+'Data Vantage'!W7+'Derivatives Markets'!W7</f>
        <v>82.4</v>
      </c>
      <c r="X7" s="28">
        <f>'Cash and Spot Markets'!X7+'Data Vantage'!X7+'Derivatives Markets'!X7</f>
        <v>83.7</v>
      </c>
      <c r="Y7" s="28">
        <f>'Cash and Spot Markets'!Y7+'Data Vantage'!Y7+'Derivatives Markets'!Y7</f>
        <v>82.7</v>
      </c>
      <c r="Z7" s="6"/>
      <c r="AA7" s="6"/>
      <c r="AB7" s="6"/>
    </row>
    <row r="8" spans="1:28" x14ac:dyDescent="0.3">
      <c r="A8" s="5" t="s">
        <v>39</v>
      </c>
      <c r="B8" s="23">
        <v>136.79999999999998</v>
      </c>
      <c r="C8" s="23">
        <v>128.69999999999999</v>
      </c>
      <c r="D8" s="23">
        <v>113.8</v>
      </c>
      <c r="E8" s="23">
        <v>120.9</v>
      </c>
      <c r="F8" s="23">
        <v>101.5</v>
      </c>
      <c r="G8" s="23">
        <v>36.9</v>
      </c>
      <c r="H8" s="23">
        <v>34.6</v>
      </c>
      <c r="I8" s="23">
        <v>35.299999999999997</v>
      </c>
      <c r="J8" s="23">
        <v>42.599999999999994</v>
      </c>
      <c r="K8" s="23">
        <v>86.800000000000011</v>
      </c>
      <c r="L8" s="23">
        <v>114.9</v>
      </c>
      <c r="M8" s="23">
        <v>120.39999999999999</v>
      </c>
      <c r="N8" s="23">
        <v>84.5</v>
      </c>
      <c r="O8" s="23">
        <v>44.4</v>
      </c>
      <c r="P8" s="28">
        <v>47</v>
      </c>
      <c r="Q8" s="23">
        <v>47.8</v>
      </c>
      <c r="R8" s="23">
        <v>50.2</v>
      </c>
      <c r="S8" s="23">
        <f>'Cash and Spot Markets'!S8+'Data Vantage'!S8+'Derivatives Markets'!S8</f>
        <v>85.9</v>
      </c>
      <c r="T8" s="28">
        <f>'Cash and Spot Markets'!T8+'Data Vantage'!T8+'Derivatives Markets'!T8</f>
        <v>139</v>
      </c>
      <c r="U8" s="28">
        <f>'Cash and Spot Markets'!U8+'Data Vantage'!U8+'Derivatives Markets'!U8</f>
        <v>151.19999999999999</v>
      </c>
      <c r="V8" s="28">
        <f>'Cash and Spot Markets'!V8+'Data Vantage'!V8+'Derivatives Markets'!V8</f>
        <v>161.80000000000001</v>
      </c>
      <c r="W8" s="28">
        <f>'Cash and Spot Markets'!W8+'Data Vantage'!W8+'Derivatives Markets'!W8</f>
        <v>96.8</v>
      </c>
      <c r="X8" s="28">
        <f>'Cash and Spot Markets'!X8+'Data Vantage'!X8+'Derivatives Markets'!X8</f>
        <v>11.8</v>
      </c>
      <c r="Y8" s="28">
        <f>'Cash and Spot Markets'!Y8+'Data Vantage'!Y8+'Derivatives Markets'!Y8</f>
        <v>15</v>
      </c>
    </row>
    <row r="9" spans="1:28" x14ac:dyDescent="0.3">
      <c r="A9" s="5" t="s">
        <v>40</v>
      </c>
      <c r="B9" s="23">
        <v>9.3000000000000007</v>
      </c>
      <c r="C9" s="23">
        <v>7.3</v>
      </c>
      <c r="D9" s="23">
        <v>13.3</v>
      </c>
      <c r="E9" s="23">
        <v>10.299999999999999</v>
      </c>
      <c r="F9" s="23">
        <v>15.899999999999999</v>
      </c>
      <c r="G9" s="23">
        <v>15.8</v>
      </c>
      <c r="H9" s="23">
        <v>14.5</v>
      </c>
      <c r="I9" s="23">
        <v>14.4</v>
      </c>
      <c r="J9" s="23">
        <v>13.7</v>
      </c>
      <c r="K9" s="23">
        <v>13.099999999999998</v>
      </c>
      <c r="L9" s="23">
        <v>10.299999999999999</v>
      </c>
      <c r="M9" s="23">
        <v>11.500000000000002</v>
      </c>
      <c r="N9" s="23">
        <v>16.099999999999998</v>
      </c>
      <c r="O9" s="23">
        <v>17.3</v>
      </c>
      <c r="P9" s="23">
        <v>18.899999999999999</v>
      </c>
      <c r="Q9" s="28">
        <v>25</v>
      </c>
      <c r="R9" s="23">
        <v>26.4</v>
      </c>
      <c r="S9" s="23">
        <f>'Cash and Spot Markets'!S9+'Data Vantage'!S9+'Derivatives Markets'!S9</f>
        <v>26.3</v>
      </c>
      <c r="T9" s="23">
        <f>'Cash and Spot Markets'!T9+'Data Vantage'!T9+'Derivatives Markets'!T9</f>
        <v>23.1</v>
      </c>
      <c r="U9" s="23">
        <f>'Cash and Spot Markets'!U9+'Data Vantage'!U9+'Derivatives Markets'!U9</f>
        <v>23.2</v>
      </c>
      <c r="V9" s="28">
        <f>'Cash and Spot Markets'!V9+'Data Vantage'!V9+'Derivatives Markets'!V9</f>
        <v>25</v>
      </c>
      <c r="W9" s="28">
        <f>'Cash and Spot Markets'!W9+'Data Vantage'!W9+'Derivatives Markets'!W9</f>
        <v>25.4</v>
      </c>
      <c r="X9" s="28">
        <f>'Cash and Spot Markets'!X9+'Data Vantage'!X9+'Derivatives Markets'!X9</f>
        <v>22.4</v>
      </c>
      <c r="Y9" s="28">
        <f>'Cash and Spot Markets'!Y9+'Data Vantage'!Y9+'Derivatives Markets'!Y9</f>
        <v>23.1</v>
      </c>
    </row>
    <row r="10" spans="1:28" x14ac:dyDescent="0.3">
      <c r="A10" s="8" t="s">
        <v>18</v>
      </c>
      <c r="B10" s="30">
        <v>921.5</v>
      </c>
      <c r="C10" s="30">
        <v>868.7</v>
      </c>
      <c r="D10" s="30">
        <v>792.7</v>
      </c>
      <c r="E10" s="30">
        <v>844.2</v>
      </c>
      <c r="F10" s="30">
        <v>1010.8</v>
      </c>
      <c r="G10" s="30">
        <v>800.8</v>
      </c>
      <c r="H10" s="30">
        <v>816.80000000000007</v>
      </c>
      <c r="I10" s="30">
        <v>866.40000000000009</v>
      </c>
      <c r="J10" s="30">
        <v>974.5</v>
      </c>
      <c r="K10" s="30">
        <v>985.8</v>
      </c>
      <c r="L10" s="30">
        <v>993.49999999999989</v>
      </c>
      <c r="M10" s="30">
        <v>1004.7000000000002</v>
      </c>
      <c r="N10" s="30">
        <v>988.2</v>
      </c>
      <c r="O10" s="30">
        <v>907.8</v>
      </c>
      <c r="P10" s="30">
        <v>908.8</v>
      </c>
      <c r="Q10" s="30">
        <v>968.7</v>
      </c>
      <c r="R10" s="30">
        <v>957.2</v>
      </c>
      <c r="S10" s="31">
        <f>'Cash and Spot Markets'!S10+'Data Vantage'!S10+'Derivatives Markets'!S10</f>
        <v>974</v>
      </c>
      <c r="T10" s="40">
        <f>'Cash and Spot Markets'!T10+'Data Vantage'!T10+'Derivatives Markets'!T10</f>
        <v>1055.7</v>
      </c>
      <c r="U10" s="40">
        <f>'Cash and Spot Markets'!U10+'Data Vantage'!U10+'Derivatives Markets'!U10</f>
        <v>1107.5999999999999</v>
      </c>
      <c r="V10" s="40">
        <f>'Cash and Spot Markets'!V10+'Data Vantage'!V10+'Derivatives Markets'!V10</f>
        <v>1195</v>
      </c>
      <c r="W10" s="40">
        <f>'Cash and Spot Markets'!W10+'Data Vantage'!W10+'Derivatives Markets'!W10</f>
        <v>1173.5</v>
      </c>
      <c r="X10" s="40">
        <f>'Cash and Spot Markets'!X10+'Data Vantage'!X10+'Derivatives Markets'!X10</f>
        <v>1141.7</v>
      </c>
      <c r="Y10" s="40">
        <f>'Cash and Spot Markets'!Y10+'Data Vantage'!Y10+'Derivatives Markets'!Y10</f>
        <v>1204</v>
      </c>
      <c r="Z10" s="11"/>
      <c r="AA10" s="11"/>
      <c r="AB10" s="11"/>
    </row>
    <row r="11" spans="1:28" x14ac:dyDescent="0.3">
      <c r="A11" s="5"/>
      <c r="W11" s="23"/>
    </row>
    <row r="12" spans="1:28" x14ac:dyDescent="0.3">
      <c r="A12" s="5" t="s">
        <v>41</v>
      </c>
      <c r="B12" s="23">
        <v>392.40000000000003</v>
      </c>
      <c r="C12" s="23">
        <v>415.6</v>
      </c>
      <c r="D12" s="23">
        <v>359.4</v>
      </c>
      <c r="E12" s="23">
        <v>386.7</v>
      </c>
      <c r="F12" s="23">
        <v>501.79999999999995</v>
      </c>
      <c r="G12" s="23">
        <v>377.9</v>
      </c>
      <c r="H12" s="23">
        <v>375.3</v>
      </c>
      <c r="I12" s="23">
        <v>395.7</v>
      </c>
      <c r="J12" s="23">
        <v>467.5</v>
      </c>
      <c r="K12" s="23">
        <v>429</v>
      </c>
      <c r="L12" s="23">
        <v>392.3</v>
      </c>
      <c r="M12" s="23">
        <v>381.4</v>
      </c>
      <c r="N12" s="23">
        <v>371.8</v>
      </c>
      <c r="O12" s="23">
        <v>337.4</v>
      </c>
      <c r="P12" s="23">
        <v>323.7</v>
      </c>
      <c r="Q12" s="23">
        <v>352.9</v>
      </c>
      <c r="R12" s="23">
        <v>338.8</v>
      </c>
      <c r="S12" s="28">
        <f>'Cash and Spot Markets'!S12+'Data Vantage'!S12+'Derivatives Markets'!S12</f>
        <v>307</v>
      </c>
      <c r="T12" s="23">
        <f>'Cash and Spot Markets'!T12+'Data Vantage'!T12+'Derivatives Markets'!T12</f>
        <v>317.60000000000002</v>
      </c>
      <c r="U12" s="23">
        <f>'Cash and Spot Markets'!U12+'Data Vantage'!U12+'Derivatives Markets'!U12</f>
        <v>365.7</v>
      </c>
      <c r="V12" s="23">
        <f>'Cash and Spot Markets'!V12+'Data Vantage'!V12+'Derivatives Markets'!V12</f>
        <v>394.79999999999995</v>
      </c>
      <c r="W12" s="23">
        <f>'Cash and Spot Markets'!W12+'Data Vantage'!W12+'Derivatives Markets'!W12</f>
        <v>418</v>
      </c>
      <c r="X12" s="23">
        <f>'Cash and Spot Markets'!X12+'Data Vantage'!X12+'Derivatives Markets'!X12</f>
        <v>453.3</v>
      </c>
      <c r="Y12" s="28">
        <f>'Cash and Spot Markets'!Y12+'Data Vantage'!Y12+'Derivatives Markets'!Y12</f>
        <v>443.6</v>
      </c>
      <c r="Z12" s="6"/>
      <c r="AA12" s="6"/>
      <c r="AB12" s="6"/>
    </row>
    <row r="13" spans="1:28" x14ac:dyDescent="0.3">
      <c r="A13" s="5" t="s">
        <v>42</v>
      </c>
      <c r="B13" s="23">
        <v>16</v>
      </c>
      <c r="C13" s="23">
        <v>17.7</v>
      </c>
      <c r="D13" s="23">
        <v>14.899999999999999</v>
      </c>
      <c r="E13" s="23">
        <v>21.799999999999997</v>
      </c>
      <c r="F13" s="23">
        <v>27.1</v>
      </c>
      <c r="G13" s="23">
        <v>19.899999999999999</v>
      </c>
      <c r="H13" s="23">
        <v>19</v>
      </c>
      <c r="I13" s="23">
        <v>21.8</v>
      </c>
      <c r="J13" s="23">
        <v>22.3</v>
      </c>
      <c r="K13" s="23">
        <v>20.9</v>
      </c>
      <c r="L13" s="23">
        <v>20.2</v>
      </c>
      <c r="M13" s="23">
        <v>19.8</v>
      </c>
      <c r="N13" s="28">
        <v>24</v>
      </c>
      <c r="O13" s="23">
        <v>20.8</v>
      </c>
      <c r="P13" s="23">
        <v>17.8</v>
      </c>
      <c r="Q13" s="23">
        <v>16.5</v>
      </c>
      <c r="R13" s="28">
        <v>16</v>
      </c>
      <c r="S13" s="28">
        <f>'Cash and Spot Markets'!S13+'Data Vantage'!S13+'Derivatives Markets'!S13</f>
        <v>16.600000000000001</v>
      </c>
      <c r="T13" s="28">
        <f>'Cash and Spot Markets'!T13+'Data Vantage'!T13+'Derivatives Markets'!T13</f>
        <v>17.399999999999999</v>
      </c>
      <c r="U13" s="28">
        <f>'Cash and Spot Markets'!U13+'Data Vantage'!U13+'Derivatives Markets'!U13</f>
        <v>18.3</v>
      </c>
      <c r="V13" s="28">
        <f>'Cash and Spot Markets'!V13+'Data Vantage'!V13+'Derivatives Markets'!V13</f>
        <v>19.600000000000001</v>
      </c>
      <c r="W13" s="28">
        <f>'Cash and Spot Markets'!W13+'Data Vantage'!W13+'Derivatives Markets'!W13</f>
        <v>20.7</v>
      </c>
      <c r="X13" s="28">
        <f>'Cash and Spot Markets'!X13+'Data Vantage'!X13+'Derivatives Markets'!X13</f>
        <v>20</v>
      </c>
      <c r="Y13" s="28">
        <f>'Cash and Spot Markets'!Y13+'Data Vantage'!Y13+'Derivatives Markets'!Y13</f>
        <v>20.100000000000001</v>
      </c>
    </row>
    <row r="14" spans="1:28" x14ac:dyDescent="0.3">
      <c r="A14" s="5" t="s">
        <v>36</v>
      </c>
      <c r="B14" s="23">
        <v>127.4</v>
      </c>
      <c r="C14" s="23">
        <v>119</v>
      </c>
      <c r="D14" s="23">
        <v>105.4</v>
      </c>
      <c r="E14" s="23">
        <v>113.2</v>
      </c>
      <c r="F14" s="23">
        <v>91.9</v>
      </c>
      <c r="G14" s="23">
        <v>28.8</v>
      </c>
      <c r="H14" s="23">
        <v>27.900000000000002</v>
      </c>
      <c r="I14" s="23">
        <v>31</v>
      </c>
      <c r="J14" s="23">
        <v>35.700000000000003</v>
      </c>
      <c r="K14" s="23">
        <v>79.600000000000009</v>
      </c>
      <c r="L14" s="23">
        <v>105.4</v>
      </c>
      <c r="M14" s="23">
        <v>109.10000000000001</v>
      </c>
      <c r="N14" s="23">
        <v>74.900000000000006</v>
      </c>
      <c r="O14" s="23">
        <v>34.5</v>
      </c>
      <c r="P14" s="23">
        <v>36.1</v>
      </c>
      <c r="Q14" s="23">
        <v>40.200000000000003</v>
      </c>
      <c r="R14" s="23">
        <v>42.1</v>
      </c>
      <c r="S14" s="23">
        <f>'Cash and Spot Markets'!S14+'Data Vantage'!S14+'Derivatives Markets'!S14</f>
        <v>77.7</v>
      </c>
      <c r="T14" s="23">
        <f>'Cash and Spot Markets'!T14+'Data Vantage'!T14+'Derivatives Markets'!T14</f>
        <v>129.5</v>
      </c>
      <c r="U14" s="23">
        <f>'Cash and Spot Markets'!U14+'Data Vantage'!U14+'Derivatives Markets'!U14</f>
        <v>142.1</v>
      </c>
      <c r="V14" s="23">
        <f>'Cash and Spot Markets'!V14+'Data Vantage'!V14+'Derivatives Markets'!V14</f>
        <v>153.1</v>
      </c>
      <c r="W14" s="23">
        <f>'Cash and Spot Markets'!W14+'Data Vantage'!W14+'Derivatives Markets'!W14</f>
        <v>85.3</v>
      </c>
      <c r="X14" s="23">
        <f>'Cash and Spot Markets'!X14+'Data Vantage'!X14+'Derivatives Markets'!X14</f>
        <v>0</v>
      </c>
      <c r="Y14" s="28">
        <f>'Cash and Spot Markets'!Y14+'Data Vantage'!Y14+'Derivatives Markets'!Y14</f>
        <v>0.3</v>
      </c>
    </row>
    <row r="15" spans="1:28" x14ac:dyDescent="0.3">
      <c r="A15" s="5" t="s">
        <v>43</v>
      </c>
      <c r="B15" s="23">
        <v>27.400000000000002</v>
      </c>
      <c r="C15" s="23">
        <v>19.400000000000002</v>
      </c>
      <c r="D15" s="23">
        <v>17.600000000000001</v>
      </c>
      <c r="E15" s="23">
        <v>19</v>
      </c>
      <c r="F15" s="23">
        <v>20.3</v>
      </c>
      <c r="G15" s="23">
        <v>20.3</v>
      </c>
      <c r="H15" s="23">
        <v>22</v>
      </c>
      <c r="I15" s="23">
        <v>23.7</v>
      </c>
      <c r="J15" s="23">
        <v>30.9</v>
      </c>
      <c r="K15" s="23">
        <v>32.200000000000003</v>
      </c>
      <c r="L15" s="23">
        <v>33.200000000000003</v>
      </c>
      <c r="M15" s="23">
        <v>37.299999999999997</v>
      </c>
      <c r="N15" s="23">
        <v>46.1</v>
      </c>
      <c r="O15" s="28">
        <v>48</v>
      </c>
      <c r="P15" s="23">
        <v>50.7</v>
      </c>
      <c r="Q15" s="23">
        <v>60.099999999999994</v>
      </c>
      <c r="R15" s="23">
        <v>58.2</v>
      </c>
      <c r="S15" s="23">
        <f>'Cash and Spot Markets'!S15+'Data Vantage'!S15+'Derivatives Markets'!S15</f>
        <v>58.9</v>
      </c>
      <c r="T15" s="23">
        <f>'Cash and Spot Markets'!T15+'Data Vantage'!T15+'Derivatives Markets'!T15</f>
        <v>59.199999999999996</v>
      </c>
      <c r="U15" s="28">
        <f>'Cash and Spot Markets'!U15+'Data Vantage'!U15+'Derivatives Markets'!U15</f>
        <v>57</v>
      </c>
      <c r="V15" s="28">
        <f>'Cash and Spot Markets'!V15+'Data Vantage'!V15+'Derivatives Markets'!V15</f>
        <v>62.3</v>
      </c>
      <c r="W15" s="28">
        <f>'Cash and Spot Markets'!W15+'Data Vantage'!W15+'Derivatives Markets'!W15</f>
        <v>62.2</v>
      </c>
      <c r="X15" s="28">
        <f>'Cash and Spot Markets'!X15+'Data Vantage'!X15+'Derivatives Markets'!X15</f>
        <v>62.900000000000006</v>
      </c>
      <c r="Y15" s="28">
        <f>'Cash and Spot Markets'!Y15+'Data Vantage'!Y15+'Derivatives Markets'!Y15</f>
        <v>68.900000000000006</v>
      </c>
      <c r="Z15" s="6"/>
      <c r="AA15" s="6"/>
      <c r="AB15" s="6"/>
    </row>
    <row r="16" spans="1:28" x14ac:dyDescent="0.3">
      <c r="A16" s="12" t="s">
        <v>19</v>
      </c>
      <c r="B16" s="32">
        <v>563.20000000000005</v>
      </c>
      <c r="C16" s="32">
        <v>571.80000000000007</v>
      </c>
      <c r="D16" s="32">
        <v>500.69999999999993</v>
      </c>
      <c r="E16" s="32">
        <v>537.09999999999991</v>
      </c>
      <c r="F16" s="32">
        <v>645.29999999999995</v>
      </c>
      <c r="G16" s="32">
        <v>450.20000000000005</v>
      </c>
      <c r="H16" s="32">
        <v>447.30000000000007</v>
      </c>
      <c r="I16" s="32">
        <v>475.9</v>
      </c>
      <c r="J16" s="32">
        <v>556.40000000000009</v>
      </c>
      <c r="K16" s="32">
        <v>561.70000000000005</v>
      </c>
      <c r="L16" s="32">
        <v>551.1</v>
      </c>
      <c r="M16" s="32">
        <v>547.6</v>
      </c>
      <c r="N16" s="32">
        <v>516.80000000000007</v>
      </c>
      <c r="O16" s="32">
        <v>440.7</v>
      </c>
      <c r="P16" s="32">
        <v>428.3</v>
      </c>
      <c r="Q16" s="32">
        <v>469.7</v>
      </c>
      <c r="R16" s="32">
        <v>455.1</v>
      </c>
      <c r="S16" s="32">
        <f>'Cash and Spot Markets'!S16+'Data Vantage'!S16+'Derivatives Markets'!S16</f>
        <v>460.2</v>
      </c>
      <c r="T16" s="32">
        <f>'Cash and Spot Markets'!T16+'Data Vantage'!T16+'Derivatives Markets'!T16</f>
        <v>523.70000000000005</v>
      </c>
      <c r="U16" s="32">
        <f>'Cash and Spot Markets'!U16+'Data Vantage'!U16+'Derivatives Markets'!U16</f>
        <v>583.1</v>
      </c>
      <c r="V16" s="32">
        <f>'Cash and Spot Markets'!V16+'Data Vantage'!V16+'Derivatives Markets'!V16</f>
        <v>629.79999999999995</v>
      </c>
      <c r="W16" s="32">
        <f>'Cash and Spot Markets'!W16+'Data Vantage'!W16+'Derivatives Markets'!W16</f>
        <v>586.20000000000005</v>
      </c>
      <c r="X16" s="32">
        <f>'Cash and Spot Markets'!X16+'Data Vantage'!X16+'Derivatives Markets'!X16</f>
        <v>536.20000000000005</v>
      </c>
      <c r="Y16" s="38">
        <f>'Cash and Spot Markets'!Y16+'Data Vantage'!Y16+'Derivatives Markets'!Y16</f>
        <v>532.9</v>
      </c>
      <c r="Z16" s="15"/>
      <c r="AA16" s="15"/>
      <c r="AB16" s="15"/>
    </row>
    <row r="17" spans="1:30" ht="14.5" hidden="1" x14ac:dyDescent="0.35">
      <c r="A17" s="16" t="s">
        <v>20</v>
      </c>
      <c r="B17" s="23">
        <v>27.400000000000002</v>
      </c>
      <c r="C17" s="23">
        <v>19.5</v>
      </c>
      <c r="D17" s="23">
        <v>21</v>
      </c>
      <c r="E17" s="23">
        <v>15.4</v>
      </c>
      <c r="F17" s="23">
        <v>24.5</v>
      </c>
      <c r="G17" s="23">
        <v>23.6</v>
      </c>
      <c r="H17" s="23">
        <v>25.099999999999998</v>
      </c>
      <c r="I17" s="23">
        <v>27.4</v>
      </c>
      <c r="J17" s="23">
        <v>30.9</v>
      </c>
      <c r="K17" s="23">
        <v>32.200000000000003</v>
      </c>
      <c r="L17" s="23">
        <v>33.200000000000003</v>
      </c>
      <c r="M17" s="23">
        <v>37.299999999999997</v>
      </c>
      <c r="N17" s="23">
        <v>46.1</v>
      </c>
      <c r="O17" s="23">
        <v>48</v>
      </c>
      <c r="P17" s="23">
        <v>50.7</v>
      </c>
      <c r="Q17" s="23">
        <f>Q15</f>
        <v>60.099999999999994</v>
      </c>
      <c r="R17" s="23">
        <f>R15</f>
        <v>58.2</v>
      </c>
      <c r="S17" s="23">
        <f>'Cash and Spot Markets'!S17+'Data Vantage'!S17+'Derivatives Markets'!S17</f>
        <v>58.7</v>
      </c>
      <c r="T17" s="23">
        <f>'Cash and Spot Markets'!T17+'Data Vantage'!T17+'Derivatives Markets'!T17</f>
        <v>58.4</v>
      </c>
      <c r="U17" s="23">
        <f>'Cash and Spot Markets'!U17+'Data Vantage'!U17+'Derivatives Markets'!U17</f>
        <v>0</v>
      </c>
      <c r="V17" s="23">
        <f>'Cash and Spot Markets'!V17+'Data Vantage'!V17+'Derivatives Markets'!V17</f>
        <v>0</v>
      </c>
      <c r="W17" s="23">
        <f>'Cash and Spot Markets'!W17+'Data Vantage'!W17+'Derivatives Markets'!W17</f>
        <v>0</v>
      </c>
      <c r="X17" s="23">
        <f>'Cash and Spot Markets'!X17+'Data Vantage'!X17+'Derivatives Markets'!X17</f>
        <v>0</v>
      </c>
      <c r="Y17" s="23">
        <f>'Cash and Spot Markets'!Y17+'Data Vantage'!Y17+'Derivatives Markets'!Y17</f>
        <v>0</v>
      </c>
    </row>
    <row r="18" spans="1:30" x14ac:dyDescent="0.3">
      <c r="A18" s="17"/>
      <c r="W18" s="23"/>
    </row>
    <row r="19" spans="1:30" ht="14.5" thickBot="1" x14ac:dyDescent="0.35">
      <c r="A19" s="18" t="s">
        <v>22</v>
      </c>
      <c r="B19" s="33">
        <v>358.30000000000007</v>
      </c>
      <c r="C19" s="33">
        <v>296.89999999999998</v>
      </c>
      <c r="D19" s="33">
        <v>292.00000000000006</v>
      </c>
      <c r="E19" s="33">
        <v>307.10000000000014</v>
      </c>
      <c r="F19" s="33">
        <v>365.5</v>
      </c>
      <c r="G19" s="33">
        <v>350.59999999999997</v>
      </c>
      <c r="H19" s="33">
        <v>369.50000000000006</v>
      </c>
      <c r="I19" s="33">
        <v>390.5</v>
      </c>
      <c r="J19" s="33">
        <v>418.09999999999991</v>
      </c>
      <c r="K19" s="33">
        <v>424.1</v>
      </c>
      <c r="L19" s="33">
        <v>442.39999999999986</v>
      </c>
      <c r="M19" s="33">
        <v>457.10000000000014</v>
      </c>
      <c r="N19" s="33">
        <v>471.4</v>
      </c>
      <c r="O19" s="33">
        <v>467.09999999999997</v>
      </c>
      <c r="P19" s="33">
        <v>480.5</v>
      </c>
      <c r="Q19" s="34">
        <f>Q10-Q16</f>
        <v>499.00000000000006</v>
      </c>
      <c r="R19" s="34">
        <f>R10-R16</f>
        <v>502.1</v>
      </c>
      <c r="S19" s="34">
        <f>'Cash and Spot Markets'!S19+'Data Vantage'!S19+'Derivatives Markets'!S19</f>
        <v>513.79999999999995</v>
      </c>
      <c r="T19" s="34">
        <f>'Cash and Spot Markets'!T19+'Data Vantage'!T19+'Derivatives Markets'!T19</f>
        <v>532</v>
      </c>
      <c r="U19" s="34">
        <f>'Cash and Spot Markets'!U19+'Data Vantage'!U19+'Derivatives Markets'!U19</f>
        <v>524.5</v>
      </c>
      <c r="V19" s="34">
        <f>'Cash and Spot Markets'!V19+'Data Vantage'!V19+'Derivatives Markets'!V19</f>
        <v>565.20000000000005</v>
      </c>
      <c r="W19" s="34">
        <f>'Cash and Spot Markets'!W19+'Data Vantage'!W19+'Derivatives Markets'!W19</f>
        <v>587.29999999999995</v>
      </c>
      <c r="X19" s="34">
        <f>'Cash and Spot Markets'!X19+'Data Vantage'!X19+'Derivatives Markets'!X19</f>
        <v>605.5</v>
      </c>
      <c r="Y19" s="34">
        <f>'Cash and Spot Markets'!Y19+'Data Vantage'!Y19+'Derivatives Markets'!Y19</f>
        <v>671.1</v>
      </c>
      <c r="Z19" s="11"/>
      <c r="AA19" s="11"/>
      <c r="AB19" s="11"/>
      <c r="AC19" s="41"/>
    </row>
    <row r="21" spans="1:30" x14ac:dyDescent="0.3">
      <c r="A21" s="23" t="s">
        <v>23</v>
      </c>
      <c r="N21" s="36"/>
      <c r="O21" s="36"/>
    </row>
    <row r="22" spans="1:30" x14ac:dyDescent="0.3">
      <c r="A22" s="2" t="s">
        <v>28</v>
      </c>
    </row>
    <row r="24" spans="1:30" x14ac:dyDescent="0.3">
      <c r="AC24" s="41"/>
      <c r="AD24" s="36"/>
    </row>
    <row r="25" spans="1:30" x14ac:dyDescent="0.3">
      <c r="AC25" s="41"/>
      <c r="AD25" s="36"/>
    </row>
    <row r="26" spans="1:30" x14ac:dyDescent="0.3">
      <c r="A26" s="26"/>
      <c r="AC26" s="36"/>
      <c r="AD26" s="36"/>
    </row>
    <row r="27" spans="1:30" x14ac:dyDescent="0.3">
      <c r="AC27" s="36"/>
      <c r="AD27" s="36"/>
    </row>
    <row r="28" spans="1:30" x14ac:dyDescent="0.3">
      <c r="B28" s="42"/>
      <c r="C28" s="43"/>
      <c r="D28" s="42"/>
      <c r="P28" s="44"/>
      <c r="Q28" s="44"/>
    </row>
    <row r="29" spans="1:30" x14ac:dyDescent="0.3">
      <c r="B29" s="42"/>
      <c r="C29" s="42"/>
      <c r="D29" s="42"/>
      <c r="P29" s="44"/>
      <c r="Q29" s="44"/>
    </row>
    <row r="30" spans="1:30" ht="8.25" customHeight="1" x14ac:dyDescent="0.3">
      <c r="B30" s="42"/>
      <c r="C30" s="42"/>
      <c r="D30" s="42"/>
      <c r="P30" s="44"/>
      <c r="Q30" s="44"/>
    </row>
    <row r="31" spans="1:30" x14ac:dyDescent="0.3">
      <c r="B31" s="42"/>
      <c r="C31" s="43"/>
      <c r="D31" s="42"/>
      <c r="P31" s="44"/>
      <c r="Q31" s="44"/>
    </row>
    <row r="32" spans="1:30" x14ac:dyDescent="0.3">
      <c r="B32" s="42"/>
      <c r="C32" s="42"/>
      <c r="D32" s="42"/>
      <c r="P32" s="44"/>
      <c r="Q32" s="44"/>
    </row>
    <row r="33" spans="16:17" x14ac:dyDescent="0.3">
      <c r="P33" s="44"/>
      <c r="Q33" s="44"/>
    </row>
    <row r="34" spans="16:17" x14ac:dyDescent="0.3">
      <c r="P34" s="44"/>
      <c r="Q34" s="44"/>
    </row>
    <row r="35" spans="16:17" x14ac:dyDescent="0.3">
      <c r="P35" s="44"/>
      <c r="Q35" s="44"/>
    </row>
    <row r="36" spans="16:17" x14ac:dyDescent="0.3">
      <c r="P36" s="44"/>
      <c r="Q36" s="44"/>
    </row>
    <row r="37" spans="16:17" x14ac:dyDescent="0.3">
      <c r="P37" s="44"/>
      <c r="Q37" s="44"/>
    </row>
    <row r="38" spans="16:17" x14ac:dyDescent="0.3">
      <c r="P38" s="44"/>
      <c r="Q38" s="44"/>
    </row>
    <row r="39" spans="16:17" x14ac:dyDescent="0.3">
      <c r="P39" s="44"/>
      <c r="Q39" s="44"/>
    </row>
    <row r="40" spans="16:17" x14ac:dyDescent="0.3">
      <c r="P40" s="44"/>
      <c r="Q40" s="44"/>
    </row>
    <row r="41" spans="16:17" x14ac:dyDescent="0.3">
      <c r="P41" s="44"/>
      <c r="Q41" s="44"/>
    </row>
    <row r="42" spans="16:17" x14ac:dyDescent="0.3">
      <c r="P42" s="44"/>
      <c r="Q42" s="44"/>
    </row>
    <row r="43" spans="16:17" x14ac:dyDescent="0.3">
      <c r="P43" s="44"/>
      <c r="Q43" s="44"/>
    </row>
    <row r="44" spans="16:17" x14ac:dyDescent="0.3">
      <c r="P44" s="44"/>
      <c r="Q44" s="44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B1EE-9486-4EEE-A212-CC25FE0BA39D}"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CafeStyleVersion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687a5d-00db-4c4b-adb1-634fc76e6e83">
      <Terms xmlns="http://schemas.microsoft.com/office/infopath/2007/PartnerControls"/>
    </lcf76f155ced4ddcb4097134ff3c332f>
    <TaxCatchAll xmlns="4c38a346-7e7d-45ba-b4d8-b03a6ebd4a38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ECD392FC9FA74E83ECA5FFADFD2B88" ma:contentTypeVersion="15" ma:contentTypeDescription="Create a new document." ma:contentTypeScope="" ma:versionID="07d657102886adf95f634b7aef6d83f9">
  <xsd:schema xmlns:xsd="http://www.w3.org/2001/XMLSchema" xmlns:xs="http://www.w3.org/2001/XMLSchema" xmlns:p="http://schemas.microsoft.com/office/2006/metadata/properties" xmlns:ns1="http://schemas.microsoft.com/sharepoint/v3" xmlns:ns2="7c687a5d-00db-4c4b-adb1-634fc76e6e83" xmlns:ns3="4c38a346-7e7d-45ba-b4d8-b03a6ebd4a38" targetNamespace="http://schemas.microsoft.com/office/2006/metadata/properties" ma:root="true" ma:fieldsID="0f8c8a1e2a34d3e3176ab6c09480868c" ns1:_="" ns2:_="" ns3:_="">
    <xsd:import namespace="http://schemas.microsoft.com/sharepoint/v3"/>
    <xsd:import namespace="7c687a5d-00db-4c4b-adb1-634fc76e6e83"/>
    <xsd:import namespace="4c38a346-7e7d-45ba-b4d8-b03a6ebd4a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87a5d-00db-4c4b-adb1-634fc76e6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8a346-7e7d-45ba-b4d8-b03a6ebd4a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f8f677f-523a-4d86-9223-9fb3227b1e9a}" ma:internalName="TaxCatchAll" ma:showField="CatchAllData" ma:web="4c38a346-7e7d-45ba-b4d8-b03a6ebd4a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8D86AF-4E65-4222-AC0A-E330E4BE38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2536A-981A-4488-8BF1-F38DC5254D1E}">
  <ds:schemaRefs>
    <ds:schemaRef ds:uri="http://schemas.microsoft.com/office/2006/documentManagement/types"/>
    <ds:schemaRef ds:uri="http://purl.org/dc/terms/"/>
    <ds:schemaRef ds:uri="http://purl.org/dc/dcmitype/"/>
    <ds:schemaRef ds:uri="7c687a5d-00db-4c4b-adb1-634fc76e6e83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38a346-7e7d-45ba-b4d8-b03a6ebd4a38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F3D4A43-2CA0-4198-B7BB-3290FB1C6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687a5d-00db-4c4b-adb1-634fc76e6e83"/>
    <ds:schemaRef ds:uri="4c38a346-7e7d-45ba-b4d8-b03a6ebd4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and Spot Markets</vt:lpstr>
      <vt:lpstr>Data Vantage</vt:lpstr>
      <vt:lpstr>Derivatives Markets</vt:lpstr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Hill, Kenneth</dc:creator>
  <cp:keywords/>
  <dc:description/>
  <cp:lastModifiedBy>Wu, Katherine</cp:lastModifiedBy>
  <cp:revision/>
  <dcterms:created xsi:type="dcterms:W3CDTF">2022-04-08T14:34:30Z</dcterms:created>
  <dcterms:modified xsi:type="dcterms:W3CDTF">2026-02-04T19:07:23Z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0x0101003EECD392FC9FA74E83ECA5FFADFD2B88</vt:lpwstr>
  </property>
  <property fmtid="{D5CDD505-2E9C-101B-9397-08002B2CF9AE}" pid="4" name="MediaServiceImageTags">
    <vt:lpwstr/>
  </property>
</Properties>
</file>