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W:\CF&amp;IR\CF &amp; IR\IR\02 Roadshows and presentations\Præsentationer\2018Q2\Q1 2018 release\"/>
    </mc:Choice>
  </mc:AlternateContent>
  <xr:revisionPtr revIDLastSave="0" documentId="10_ncr:100000_{49842E26-6909-4FA0-BB68-24803261BD2B}" xr6:coauthVersionLast="31" xr6:coauthVersionMax="31" xr10:uidLastSave="{00000000-0000-0000-0000-000000000000}"/>
  <bookViews>
    <workbookView xWindow="0" yWindow="0" windowWidth="24000" windowHeight="9216" xr2:uid="{00000000-000D-0000-FFFF-FFFF00000000}"/>
  </bookViews>
  <sheets>
    <sheet name="Key figures" sheetId="4" r:id="rId1"/>
    <sheet name="P&amp;L" sheetId="1" r:id="rId2"/>
    <sheet name="Coverage" sheetId="5" r:id="rId3"/>
    <sheet name="Segment details" sheetId="6" r:id="rId4"/>
    <sheet name="Fleet overview" sheetId="7" r:id="rId5"/>
    <sheet name="Balance" sheetId="2" r:id="rId6"/>
    <sheet name="Cash flow" sheetId="3" r:id="rId7"/>
    <sheet name="Fleet list as of 31 Mar 2018" sheetId="8" r:id="rId8"/>
  </sheets>
  <externalReferences>
    <externalReference r:id="rId9"/>
  </externalReferences>
  <definedNames>
    <definedName name="_10MAKRO_RES_BALAN" localSheetId="6">'Cash flow'!#REF!</definedName>
    <definedName name="_11MAKRO_RES_BALAN" localSheetId="1">'P&amp;L'!#REF!</definedName>
    <definedName name="_12MAKRO_RES_BALAN" localSheetId="5">'[1]DK Regnskab'!#REF!</definedName>
    <definedName name="_12MAKRO_RES_BALAN" localSheetId="6">'[1]DK Regnskab'!#REF!</definedName>
    <definedName name="_12MAKRO_RES_BALAN" localSheetId="1">'[1]DK Regnskab'!#REF!</definedName>
    <definedName name="_12MAKRO_RES_BALAN">'[1]DK Regnskab'!#REF!</definedName>
    <definedName name="_13PENGE_1" localSheetId="5">Balance!#REF!</definedName>
    <definedName name="_15PENGE_1" localSheetId="6">'Cash flow'!$A$5:$D$44</definedName>
    <definedName name="_16PENGE_1" localSheetId="1">'P&amp;L'!#REF!</definedName>
    <definedName name="_17PENGE_1" localSheetId="5">#REF!</definedName>
    <definedName name="_17PENGE_1" localSheetId="6">#REF!</definedName>
    <definedName name="_17PENGE_1" localSheetId="1">#REF!</definedName>
    <definedName name="_17PENGE_1">#REF!</definedName>
    <definedName name="_18PÅTEGN_1" localSheetId="5">Balance!#REF!</definedName>
    <definedName name="_1MAKRO_NOTER" localSheetId="5">Balance!#REF!</definedName>
    <definedName name="_20PÅTEGN_1" localSheetId="6">'Cash flow'!#REF!</definedName>
    <definedName name="_21PÅTEGN_1" localSheetId="1">'P&amp;L'!#REF!</definedName>
    <definedName name="_22PÅTEGN_1" localSheetId="5">#REF!</definedName>
    <definedName name="_22PÅTEGN_1" localSheetId="6">#REF!</definedName>
    <definedName name="_22PÅTEGN_1" localSheetId="1">#REF!</definedName>
    <definedName name="_22PÅTEGN_1">#REF!</definedName>
    <definedName name="_4MAKRO_NOTER" localSheetId="6">'Cash flow'!#REF!</definedName>
    <definedName name="_5MAKRO_NOTER" localSheetId="1">'P&amp;L'!#REF!</definedName>
    <definedName name="_6MAKRO_NOTER" localSheetId="5">'[1]DK Regnskab'!#REF!</definedName>
    <definedName name="_6MAKRO_NOTER" localSheetId="6">'[1]DK Regnskab'!#REF!</definedName>
    <definedName name="_6MAKRO_NOTER" localSheetId="1">'[1]DK Regnskab'!#REF!</definedName>
    <definedName name="_6MAKRO_NOTER">'[1]DK Regnskab'!#REF!</definedName>
    <definedName name="_7MAKRO_RES_BALAN" localSheetId="5">Balance!#REF!</definedName>
    <definedName name="BALAKT" localSheetId="5">Balance!$A$2:$E$40</definedName>
    <definedName name="BALAKT" localSheetId="6">'Cash flow'!#REF!</definedName>
    <definedName name="BALAKT" localSheetId="1">'P&amp;L'!#REF!</definedName>
    <definedName name="BALAKT">#REF!</definedName>
    <definedName name="BALPAS" localSheetId="5">Balance!$H$3:$K$12</definedName>
    <definedName name="BALPAS" localSheetId="6">'Cash flow'!#REF!</definedName>
    <definedName name="BALPAS" localSheetId="1">'P&amp;L'!#REF!</definedName>
    <definedName name="BALPAS">#REF!</definedName>
    <definedName name="FORSIDE" localSheetId="5">Balance!#REF!</definedName>
    <definedName name="FORSIDE" localSheetId="6">'Cash flow'!#REF!</definedName>
    <definedName name="FORSIDE" localSheetId="1">'P&amp;L'!#REF!</definedName>
    <definedName name="FORSIDE">#REF!</definedName>
    <definedName name="HOVEDTAL" localSheetId="5">Balance!#REF!</definedName>
    <definedName name="HOVEDTAL" localSheetId="6">'Cash flow'!#REF!</definedName>
    <definedName name="HOVEDTAL" localSheetId="1">'P&amp;L'!#REF!</definedName>
    <definedName name="HOVEDTAL">#REF!</definedName>
    <definedName name="KOL" localSheetId="5">#REF!</definedName>
    <definedName name="KOL" localSheetId="6">#REF!</definedName>
    <definedName name="KOL" localSheetId="1">#REF!</definedName>
    <definedName name="KOL">#REF!</definedName>
    <definedName name="MAKRO" localSheetId="5">Balance!#REF!</definedName>
    <definedName name="MAKRO" localSheetId="6">'Cash flow'!#REF!</definedName>
    <definedName name="MAKRO" localSheetId="1">'P&amp;L'!#REF!</definedName>
    <definedName name="MAKRO">'[1]DK Regnskab'!#REF!</definedName>
    <definedName name="NOTE1" localSheetId="5">Balance!#REF!</definedName>
    <definedName name="NOTE1" localSheetId="6">'Cash flow'!#REF!</definedName>
    <definedName name="NOTE1" localSheetId="1">'P&amp;L'!#REF!</definedName>
    <definedName name="NOTE1">#REF!</definedName>
    <definedName name="NOTE2" localSheetId="5">Balance!#REF!</definedName>
    <definedName name="NOTE2" localSheetId="6">'Cash flow'!#REF!</definedName>
    <definedName name="NOTE2" localSheetId="1">'P&amp;L'!#REF!</definedName>
    <definedName name="NOTE2">#REF!</definedName>
    <definedName name="NOTE3" localSheetId="5">Balance!#REF!</definedName>
    <definedName name="NOTE3" localSheetId="6">'Cash flow'!#REF!</definedName>
    <definedName name="NOTE3" localSheetId="1">'P&amp;L'!#REF!</definedName>
    <definedName name="NOTE3">'[1]DK Regnskab'!#REF!</definedName>
    <definedName name="NOTE4" localSheetId="5">Balance!#REF!</definedName>
    <definedName name="NOTE4" localSheetId="6">'Cash flow'!#REF!</definedName>
    <definedName name="NOTE4" localSheetId="1">'P&amp;L'!#REF!</definedName>
    <definedName name="NOTE4">#REF!</definedName>
    <definedName name="NOTE5" localSheetId="5">Balance!#REF!</definedName>
    <definedName name="NOTE5" localSheetId="6">'Cash flow'!#REF!</definedName>
    <definedName name="NOTE5" localSheetId="1">'P&amp;L'!#REF!</definedName>
    <definedName name="NOTE5">#REF!</definedName>
    <definedName name="_xlnm.Print_Area" localSheetId="5">Balance!$A$1:$K$40</definedName>
    <definedName name="_xlnm.Print_Area" localSheetId="6">'Cash flow'!$B$1:$G$44</definedName>
    <definedName name="_xlnm.Print_Area" localSheetId="1">'P&amp;L'!$B$1:$I$36</definedName>
    <definedName name="RESOPG" localSheetId="5">Balance!#REF!</definedName>
    <definedName name="RESOPG" localSheetId="6">'Cash flow'!#REF!</definedName>
    <definedName name="RESOPG" localSheetId="1">'P&amp;L'!$B$2:$I$36</definedName>
    <definedName name="RESOPG">#REF!</definedName>
    <definedName name="Z_20905FB9_D124_4DF9_893B_E842D71BA875_.wvu.PrintArea" localSheetId="5" hidden="1">Balance!$A$1:$K$40</definedName>
    <definedName name="Z_20905FB9_D124_4DF9_893B_E842D71BA875_.wvu.PrintArea" localSheetId="6" hidden="1">'Cash flow'!$B$1:$G$44</definedName>
    <definedName name="Z_20905FB9_D124_4DF9_893B_E842D71BA875_.wvu.PrintArea" localSheetId="1" hidden="1">'P&amp;L'!$B$1:$I$36</definedName>
    <definedName name="Z_20905FB9_D124_4DF9_893B_E842D71BA875_.wvu.Rows" localSheetId="5" hidden="1">Balance!$26:$26</definedName>
    <definedName name="Z_20905FB9_D124_4DF9_893B_E842D71BA875_.wvu.Rows" localSheetId="6" hidden="1">'Cash flow'!#REF!,'Cash flow'!#REF!</definedName>
    <definedName name="Z_20905FB9_D124_4DF9_893B_E842D71BA875_.wvu.Rows" localSheetId="1" hidden="1">'P&amp;L'!$17:$17,'P&amp;L'!$24:$24</definedName>
    <definedName name="Z_BBD2A225_DBF2_45D1_AA01_09B3C3C1EE37_.wvu.PrintArea" localSheetId="5" hidden="1">Balance!$A$1:$K$40</definedName>
    <definedName name="Z_BBD2A225_DBF2_45D1_AA01_09B3C3C1EE37_.wvu.PrintArea" localSheetId="6" hidden="1">'Cash flow'!$B$1:$G$44</definedName>
    <definedName name="Z_BBD2A225_DBF2_45D1_AA01_09B3C3C1EE37_.wvu.PrintArea" localSheetId="1" hidden="1">'P&amp;L'!$B$1:$I$36</definedName>
    <definedName name="Z_BBD2A225_DBF2_45D1_AA01_09B3C3C1EE37_.wvu.Rows" localSheetId="5" hidden="1">Balance!$26:$26</definedName>
    <definedName name="Z_BBD2A225_DBF2_45D1_AA01_09B3C3C1EE37_.wvu.Rows" localSheetId="6" hidden="1">'Cash flow'!#REF!,'Cash flow'!#REF!</definedName>
    <definedName name="Z_BBD2A225_DBF2_45D1_AA01_09B3C3C1EE37_.wvu.Rows" localSheetId="1" hidden="1">'P&amp;L'!$17:$17,'P&amp;L'!$24:$24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7" l="1"/>
  <c r="K9" i="7"/>
  <c r="G7" i="7"/>
  <c r="E44" i="3"/>
  <c r="F40" i="3"/>
  <c r="E40" i="3"/>
  <c r="C40" i="3"/>
  <c r="F38" i="3"/>
  <c r="E38" i="3"/>
  <c r="C38" i="3"/>
  <c r="F28" i="3"/>
  <c r="E28" i="3"/>
  <c r="F23" i="3"/>
  <c r="E23" i="3"/>
  <c r="C23" i="3"/>
  <c r="K37" i="2"/>
  <c r="J37" i="2"/>
  <c r="K35" i="2"/>
  <c r="J35" i="2"/>
  <c r="K30" i="2"/>
  <c r="J30" i="2"/>
  <c r="K21" i="2"/>
  <c r="J21" i="2"/>
  <c r="K14" i="2"/>
  <c r="J14" i="2"/>
  <c r="I14" i="2"/>
  <c r="E37" i="2"/>
  <c r="D37" i="2"/>
  <c r="E34" i="2"/>
  <c r="D34" i="2"/>
  <c r="E27" i="2"/>
  <c r="D27" i="2"/>
  <c r="C27" i="2"/>
  <c r="C13" i="2"/>
  <c r="D13" i="2"/>
  <c r="E13" i="2"/>
  <c r="E19" i="2"/>
  <c r="D19" i="2"/>
  <c r="E17" i="2"/>
  <c r="D17" i="2"/>
  <c r="C17" i="2"/>
  <c r="F27" i="1"/>
  <c r="F23" i="1"/>
  <c r="G18" i="1"/>
  <c r="G23" i="1" s="1"/>
  <c r="G27" i="1" s="1"/>
  <c r="F18" i="1"/>
  <c r="J8" i="7" l="1"/>
  <c r="J17" i="7"/>
  <c r="J16" i="7"/>
  <c r="J15" i="7"/>
  <c r="J14" i="7"/>
  <c r="L17" i="7"/>
  <c r="L16" i="7"/>
  <c r="L15" i="7"/>
  <c r="L14" i="7"/>
  <c r="L10" i="7"/>
  <c r="L8" i="7"/>
  <c r="L7" i="7"/>
  <c r="J10" i="7"/>
  <c r="J7" i="7"/>
  <c r="H9" i="7"/>
  <c r="H8" i="7"/>
  <c r="H7" i="7"/>
  <c r="F9" i="7"/>
  <c r="F8" i="7"/>
  <c r="F17" i="7"/>
  <c r="F16" i="7"/>
  <c r="F15" i="7"/>
  <c r="F14" i="7"/>
  <c r="F18" i="7" s="1"/>
  <c r="H17" i="7"/>
  <c r="H16" i="7"/>
  <c r="H15" i="7"/>
  <c r="H14" i="7"/>
  <c r="M11" i="7"/>
  <c r="K11" i="7"/>
  <c r="I11" i="7"/>
  <c r="G11" i="7"/>
  <c r="G20" i="7" s="1"/>
  <c r="E11" i="7"/>
  <c r="M18" i="7"/>
  <c r="K18" i="7"/>
  <c r="K20" i="7" s="1"/>
  <c r="I18" i="7"/>
  <c r="G18" i="7"/>
  <c r="E18" i="7"/>
  <c r="A24" i="8"/>
  <c r="A23" i="8"/>
  <c r="A28" i="8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27" i="8"/>
  <c r="A87" i="8"/>
  <c r="A88" i="8" s="1"/>
  <c r="A89" i="8" s="1"/>
  <c r="A90" i="8" s="1"/>
  <c r="A91" i="8" s="1"/>
  <c r="A92" i="8" s="1"/>
  <c r="C28" i="3"/>
  <c r="I30" i="2"/>
  <c r="I21" i="2"/>
  <c r="C34" i="2"/>
  <c r="C19" i="2"/>
  <c r="I35" i="2" l="1"/>
  <c r="I37" i="2" s="1"/>
  <c r="C37" i="2"/>
  <c r="H18" i="7"/>
  <c r="J18" i="7"/>
  <c r="C44" i="3"/>
  <c r="F44" i="3"/>
  <c r="E20" i="7"/>
  <c r="F11" i="7"/>
  <c r="F20" i="7" s="1"/>
  <c r="L11" i="7"/>
  <c r="L18" i="7"/>
  <c r="H11" i="7"/>
  <c r="J11" i="7"/>
  <c r="J20" i="7" s="1"/>
  <c r="H20" i="7"/>
  <c r="I20" i="7"/>
  <c r="M20" i="7"/>
  <c r="L20" i="7" l="1"/>
</calcChain>
</file>

<file path=xl/sharedStrings.xml><?xml version="1.0" encoding="utf-8"?>
<sst xmlns="http://schemas.openxmlformats.org/spreadsheetml/2006/main" count="741" uniqueCount="298">
  <si>
    <t>Consolidated income statement*</t>
  </si>
  <si>
    <t>USDm</t>
  </si>
  <si>
    <t>Revenue</t>
  </si>
  <si>
    <t>Port expenses, bunkers and commissions</t>
  </si>
  <si>
    <t>Charter hire</t>
  </si>
  <si>
    <t>Operating expenses</t>
  </si>
  <si>
    <t>Profit from sale of vessels</t>
  </si>
  <si>
    <t>Administrative expenses</t>
  </si>
  <si>
    <t>Other operating expenses</t>
  </si>
  <si>
    <t>EBITDA</t>
  </si>
  <si>
    <t>Impairment losses on tangible and intangible assets</t>
  </si>
  <si>
    <t>Operating profit (EBIT)</t>
  </si>
  <si>
    <t>Financial income</t>
  </si>
  <si>
    <t>Financial expenses</t>
  </si>
  <si>
    <t>Consolidated balance sheet - Assets</t>
  </si>
  <si>
    <t>Consolidated balance sheet - Equity and liabilities</t>
  </si>
  <si>
    <t>31 December</t>
  </si>
  <si>
    <t>2016</t>
  </si>
  <si>
    <t>NON-CURRENT ASSETS</t>
  </si>
  <si>
    <t>EQUITY</t>
  </si>
  <si>
    <t>Common shares</t>
  </si>
  <si>
    <t>Treasury shares</t>
  </si>
  <si>
    <t>Hedging reserves</t>
  </si>
  <si>
    <t>Tangible fixed assets</t>
  </si>
  <si>
    <t>Translation reserves</t>
  </si>
  <si>
    <t>Vessels and capitalized dry-docking</t>
  </si>
  <si>
    <t>Retained profit</t>
  </si>
  <si>
    <t>Prepayments on vessels</t>
  </si>
  <si>
    <t>TOTAL EQUITY</t>
  </si>
  <si>
    <t>Other plant and operating equipment</t>
  </si>
  <si>
    <t>Total tangible fixed assets</t>
  </si>
  <si>
    <t>LIABILITIES</t>
  </si>
  <si>
    <t>NON-CURRENT LIABILITIES</t>
  </si>
  <si>
    <t>Financial assets</t>
  </si>
  <si>
    <t>Deferred tax liability</t>
  </si>
  <si>
    <t>Investment in joint ventures</t>
  </si>
  <si>
    <t>Mortgage debt and bank loans</t>
  </si>
  <si>
    <t>Total financial assets</t>
  </si>
  <si>
    <t>Finance lease liabilities</t>
  </si>
  <si>
    <t>TOTAL NON-CURRENT LIABILITIES</t>
  </si>
  <si>
    <t>TOTAL NON-CURRENT ASSETS</t>
  </si>
  <si>
    <t>CURRENT LIABILITIES</t>
  </si>
  <si>
    <t>CURRENT ASSETS</t>
  </si>
  <si>
    <t>Bunkers</t>
  </si>
  <si>
    <t>Freight receivables</t>
  </si>
  <si>
    <t>Trade payables</t>
  </si>
  <si>
    <t>Other receivables</t>
  </si>
  <si>
    <t>Current tax liabilities</t>
  </si>
  <si>
    <t>Prepayments</t>
  </si>
  <si>
    <t>Other liabilities</t>
  </si>
  <si>
    <t>Cash and cash equivalents</t>
  </si>
  <si>
    <t>Deferred income</t>
  </si>
  <si>
    <t>Assets held-for-sale</t>
  </si>
  <si>
    <t>TOTAL CURRENT LIABILITIES</t>
  </si>
  <si>
    <t>TOTAL CURRENT ASSETS</t>
  </si>
  <si>
    <t>TOTAL LIABILITIES</t>
  </si>
  <si>
    <t>TOTAL ASSETS</t>
  </si>
  <si>
    <t>TOTAL EQUITY AND LIABILITIES</t>
  </si>
  <si>
    <t>Consolidated statement of cash flow*</t>
  </si>
  <si>
    <t>Cash flow from operating activities</t>
  </si>
  <si>
    <t>Adjustments:</t>
  </si>
  <si>
    <t>Interest received and exchange rate gains</t>
  </si>
  <si>
    <t>Interest paid and exchange rate losses</t>
  </si>
  <si>
    <t>Income taxes paid/repaid</t>
  </si>
  <si>
    <t>Change in bunkers, accounts receivables and payables</t>
  </si>
  <si>
    <t>Net cash flow from operating activities</t>
  </si>
  <si>
    <t>Cash flow from investing activities</t>
  </si>
  <si>
    <t>Investment in tangible fixed assets</t>
  </si>
  <si>
    <t>Net cash flow from investing activities</t>
  </si>
  <si>
    <t>Cash flow from financing activities</t>
  </si>
  <si>
    <t>Borrowing, mortgage debt</t>
  </si>
  <si>
    <t>Repayment/redemption, mortgage debt</t>
  </si>
  <si>
    <t>Dividend paid</t>
  </si>
  <si>
    <t>Net cash flow from financing activities</t>
  </si>
  <si>
    <t>Net cash flow from operating, investing and financing activities</t>
  </si>
  <si>
    <t>Cash and cash equivalents, beginning balance</t>
  </si>
  <si>
    <t xml:space="preserve">        </t>
  </si>
  <si>
    <t>Cash and cash equivalents, ending balance</t>
  </si>
  <si>
    <t>Type</t>
  </si>
  <si>
    <t>Vessel Name</t>
  </si>
  <si>
    <t>Deadweight</t>
  </si>
  <si>
    <t>Built</t>
  </si>
  <si>
    <t>Yard</t>
  </si>
  <si>
    <t>Deepwell (1 = yes)</t>
  </si>
  <si>
    <t>IMO Class</t>
  </si>
  <si>
    <t>Ice</t>
  </si>
  <si>
    <t>Tanker</t>
  </si>
  <si>
    <t>LR2</t>
  </si>
  <si>
    <t>TORM HELENE</t>
  </si>
  <si>
    <t>Hyundai</t>
  </si>
  <si>
    <t>None</t>
  </si>
  <si>
    <t>TORM KRISTINA</t>
  </si>
  <si>
    <t>Halla</t>
  </si>
  <si>
    <t>TORM GUDRUN</t>
  </si>
  <si>
    <t>TORM INGEBORG</t>
  </si>
  <si>
    <t>Samho</t>
  </si>
  <si>
    <t>TORM VALBORG</t>
  </si>
  <si>
    <t>TORM MARINA</t>
  </si>
  <si>
    <t>Dalian New</t>
  </si>
  <si>
    <t>TORM MAREN</t>
  </si>
  <si>
    <t>TORM MATHILDE</t>
  </si>
  <si>
    <t>GSI</t>
  </si>
  <si>
    <t>est. 2018</t>
  </si>
  <si>
    <t>N/B GSI 15121052</t>
  </si>
  <si>
    <t>LR1</t>
  </si>
  <si>
    <t>TORM SARA</t>
  </si>
  <si>
    <t>Samsung</t>
  </si>
  <si>
    <t>TORM ESTRID</t>
  </si>
  <si>
    <t>TORM EMILIE</t>
  </si>
  <si>
    <t>TORM ISMINI</t>
  </si>
  <si>
    <t>TORM SIGNE</t>
  </si>
  <si>
    <t>TORM SOFIA</t>
  </si>
  <si>
    <t>TORM VENTURE</t>
  </si>
  <si>
    <t>New Century</t>
  </si>
  <si>
    <t>MR</t>
  </si>
  <si>
    <t>TORM GUNHILD</t>
  </si>
  <si>
    <t>TORM NECHES</t>
  </si>
  <si>
    <t>Onomichi</t>
  </si>
  <si>
    <t>TORM CLARA</t>
  </si>
  <si>
    <t>Daedong</t>
  </si>
  <si>
    <t>TORM CECILIE</t>
  </si>
  <si>
    <t>STX</t>
  </si>
  <si>
    <t>TORM AMAZON</t>
  </si>
  <si>
    <t>TORM SAN JACINTO</t>
  </si>
  <si>
    <t>TORM MARY</t>
  </si>
  <si>
    <t>TORM VITA</t>
  </si>
  <si>
    <t>TORM CAROLINE</t>
  </si>
  <si>
    <t>TORM GERTRUD</t>
  </si>
  <si>
    <t>TORM GERD</t>
  </si>
  <si>
    <t>TORM THYRA</t>
  </si>
  <si>
    <t>TORM FREYA</t>
  </si>
  <si>
    <t>TORM MOSELLE</t>
  </si>
  <si>
    <t>TORM ROSETTA</t>
  </si>
  <si>
    <t>TORM CAMILLA</t>
  </si>
  <si>
    <t>TORM CARINA</t>
  </si>
  <si>
    <t>TORM HORIZON</t>
  </si>
  <si>
    <t>Hyundai Mipo</t>
  </si>
  <si>
    <t>TORM HELVIG</t>
  </si>
  <si>
    <t>TORM RAGNHILD</t>
  </si>
  <si>
    <t>TORM THAMES</t>
  </si>
  <si>
    <t>1A</t>
  </si>
  <si>
    <t>TORM RESILIENCE</t>
  </si>
  <si>
    <t>TORM ERIC</t>
  </si>
  <si>
    <t>TORM KANSAS</t>
  </si>
  <si>
    <t>TORM REPUBLICAN</t>
  </si>
  <si>
    <t>TORM PLATTE</t>
  </si>
  <si>
    <t>TORM LOKE</t>
  </si>
  <si>
    <t>SLS, Korea</t>
  </si>
  <si>
    <t>1B</t>
  </si>
  <si>
    <t>TORM HARDRADA</t>
  </si>
  <si>
    <t>Shin Kurushima</t>
  </si>
  <si>
    <t>TORM LAURA</t>
  </si>
  <si>
    <t>1A*</t>
  </si>
  <si>
    <t>TORM LENE</t>
  </si>
  <si>
    <t>TORM LOTTE</t>
  </si>
  <si>
    <t>TORM LOUISE</t>
  </si>
  <si>
    <t>TORM LILLY</t>
  </si>
  <si>
    <t>TORM ATLANTIC</t>
  </si>
  <si>
    <t>TORM ALICE</t>
  </si>
  <si>
    <t>TORM ALEXANDRA</t>
  </si>
  <si>
    <t>TORM ASLAUG</t>
  </si>
  <si>
    <t>TORM AGNETE</t>
  </si>
  <si>
    <t>TORM ALMENA</t>
  </si>
  <si>
    <t>TORM AGNES</t>
  </si>
  <si>
    <t>TORM AMALIE</t>
  </si>
  <si>
    <t>TORM ARAWA</t>
  </si>
  <si>
    <t>TORM ANABEL</t>
  </si>
  <si>
    <t>TORM ASTRID</t>
  </si>
  <si>
    <t>TORM THOR</t>
  </si>
  <si>
    <t>Sungdong</t>
  </si>
  <si>
    <t>TORM TIMOTHY</t>
  </si>
  <si>
    <t>TORM THUNDER</t>
  </si>
  <si>
    <t>TORM TITAN</t>
  </si>
  <si>
    <t>TORM TORINO</t>
  </si>
  <si>
    <t>TORM TROILUS</t>
  </si>
  <si>
    <t>SR</t>
  </si>
  <si>
    <t>TORM CHARENTE</t>
  </si>
  <si>
    <t>TORM OHIO</t>
  </si>
  <si>
    <t>TORM LOIRE</t>
  </si>
  <si>
    <t>TORM GARONNE</t>
  </si>
  <si>
    <t>TORM SAONE</t>
  </si>
  <si>
    <t>TORM TEVERE</t>
  </si>
  <si>
    <t>TORM GYDA</t>
  </si>
  <si>
    <t># of vessels</t>
  </si>
  <si>
    <t>Changes</t>
  </si>
  <si>
    <t>EoY 2017</t>
  </si>
  <si>
    <t>EoY 2018</t>
  </si>
  <si>
    <t>EoY 2019</t>
  </si>
  <si>
    <t>Owned vessels</t>
  </si>
  <si>
    <t>Handysize</t>
  </si>
  <si>
    <t>Total</t>
  </si>
  <si>
    <t>Charter-in vessels</t>
  </si>
  <si>
    <t>Total fleet</t>
  </si>
  <si>
    <t>Change</t>
  </si>
  <si>
    <t>12 month  avg.</t>
  </si>
  <si>
    <t>Available earning days</t>
  </si>
  <si>
    <t>Spot rates 1)</t>
  </si>
  <si>
    <t>TCE per earning day 2)</t>
  </si>
  <si>
    <t>Operating days</t>
  </si>
  <si>
    <t>Operating expenses per operating day 3)</t>
  </si>
  <si>
    <t>1) Spot rates = Time Charter Equivalent Earnings for all charters with less than 6 months' duration = Gross freight income less bunker, commissions and port expenses.</t>
  </si>
  <si>
    <t>2) TCE = Time Charter Equivalent Earnings = Gross freight income less bunker, commissions and port expenses.</t>
  </si>
  <si>
    <t>3) Operating expenses are related to owned vessels.</t>
  </si>
  <si>
    <t>Coverage of earning days</t>
  </si>
  <si>
    <t>Covered and chartered-in days in TORM</t>
  </si>
  <si>
    <t>Data as of</t>
  </si>
  <si>
    <t xml:space="preserve"> Owned days</t>
  </si>
  <si>
    <t>Tanker Division</t>
  </si>
  <si>
    <t>Charter-in days at floating rate</t>
  </si>
  <si>
    <t>Total physical days</t>
  </si>
  <si>
    <t>Covered days</t>
  </si>
  <si>
    <t>Covered, %</t>
  </si>
  <si>
    <t>Coverage rates, USD/day</t>
  </si>
  <si>
    <t>Fair value of freight rate contracts that are mark-to-market in the income statement (USD m):</t>
  </si>
  <si>
    <t xml:space="preserve">Contracts not included above </t>
  </si>
  <si>
    <t xml:space="preserve">Contracts included above </t>
  </si>
  <si>
    <t>Notes</t>
  </si>
  <si>
    <t xml:space="preserve">Actual no. of days can vary from projected no. of days primarily due to vessel sales and delays of vessel deliveries. T/C-in days at fixed rate do not include effects from profit split arrangements. T/C-in days at floating rate determine rates at entry of each quarter, and then TORM will recieve approx. 10% profit/loss compared to this rate. </t>
  </si>
  <si>
    <t>Key figures</t>
  </si>
  <si>
    <t>Income statement (USDm)</t>
  </si>
  <si>
    <t>Time charter equivalent earnings (TCE)</t>
  </si>
  <si>
    <t>Gross profit</t>
  </si>
  <si>
    <t>Financial items</t>
  </si>
  <si>
    <t>Profit/(loss) before tax</t>
  </si>
  <si>
    <t>Net profit/(loss) for the year</t>
  </si>
  <si>
    <t>Net profit/(loss) for the year excl. Impairment charges</t>
  </si>
  <si>
    <t>Balance sheet (USDm)</t>
  </si>
  <si>
    <t>Non-current assets</t>
  </si>
  <si>
    <t>Total assets</t>
  </si>
  <si>
    <t>Equity</t>
  </si>
  <si>
    <t>Total liabilities</t>
  </si>
  <si>
    <t>Invested capital **)</t>
  </si>
  <si>
    <t>Net interest-bearing debt **)</t>
  </si>
  <si>
    <t>Key financial figures**)</t>
  </si>
  <si>
    <t>Gross margins:</t>
  </si>
  <si>
    <t xml:space="preserve">    TCE</t>
  </si>
  <si>
    <t xml:space="preserve">    Gross profit</t>
  </si>
  <si>
    <t xml:space="preserve">    EBITDA</t>
  </si>
  <si>
    <t xml:space="preserve">    Operating profit/(loss)</t>
  </si>
  <si>
    <t>Return on Equity (RoE)</t>
  </si>
  <si>
    <t>Return on Invested Capital (RoIC)</t>
  </si>
  <si>
    <t>Equity ratio</t>
  </si>
  <si>
    <t>Share-related key figures**)</t>
  </si>
  <si>
    <t>Earnings per share, EPS (USD)</t>
  </si>
  <si>
    <t>Diluted earnings/(loss) per share, EPS (USD)</t>
  </si>
  <si>
    <t>Dividend per share (USD)</t>
  </si>
  <si>
    <t>Net Asset Value per share (NAV/share) ³⁾</t>
  </si>
  <si>
    <t>Stock price in DKK, end of period (per share of USD 0.01)</t>
  </si>
  <si>
    <t>Number of shares (excluding treasury shares), end of period (million)</t>
  </si>
  <si>
    <t>Number of shares (excluding treasury shares), average (million)</t>
  </si>
  <si>
    <t xml:space="preserve">Depreciation  </t>
  </si>
  <si>
    <t>Operating profit/(loss) (EBIT)</t>
  </si>
  <si>
    <t xml:space="preserve">Tax </t>
  </si>
  <si>
    <t xml:space="preserve"> </t>
  </si>
  <si>
    <t>EARNINGS PER SHARE</t>
  </si>
  <si>
    <t>Basic earnings/(loss) per share (USD)</t>
  </si>
  <si>
    <t>Diluted earnings/(loss) per share (USD)</t>
  </si>
  <si>
    <t>Note</t>
  </si>
  <si>
    <t>Current assets, excluding assets held-for-sale</t>
  </si>
  <si>
    <t>Total current liabilities</t>
  </si>
  <si>
    <t xml:space="preserve">  Reversal of profit from sale of vessels</t>
  </si>
  <si>
    <t xml:space="preserve">  Reversal of depreciation</t>
  </si>
  <si>
    <t xml:space="preserve">  Reversal of impairment loss on tangible and intangible assets </t>
  </si>
  <si>
    <t xml:space="preserve">  Reversal of financial income</t>
  </si>
  <si>
    <t xml:space="preserve">  Reversal of financial expenses</t>
  </si>
  <si>
    <t xml:space="preserve">  Reversal of tax expenses</t>
  </si>
  <si>
    <t xml:space="preserve">  Reversal of other non-cash movements</t>
  </si>
  <si>
    <t>Sale of tangible fixed assets</t>
  </si>
  <si>
    <t>Borrowing, sale and leaseback transactions</t>
  </si>
  <si>
    <t>Repayment/redemption, finance lease liabilities</t>
  </si>
  <si>
    <t>TORM SOVEREIGN</t>
  </si>
  <si>
    <t>TORM SUPREME</t>
  </si>
  <si>
    <t>N/B GSI</t>
  </si>
  <si>
    <t>est. 2019</t>
  </si>
  <si>
    <t>EoY 2020</t>
  </si>
  <si>
    <t>Tanker vessels</t>
  </si>
  <si>
    <t>Q1 17</t>
  </si>
  <si>
    <t>Q2 17</t>
  </si>
  <si>
    <t>Q3 17</t>
  </si>
  <si>
    <t>LR2 vessels</t>
  </si>
  <si>
    <t>LR1 vessels</t>
  </si>
  <si>
    <t>MR vessels</t>
  </si>
  <si>
    <t>Handy vessels</t>
  </si>
  <si>
    <t>Q4 17</t>
  </si>
  <si>
    <t>Charter-in and leaseback days at fixed rate</t>
  </si>
  <si>
    <t>Q1 2017</t>
  </si>
  <si>
    <t>Q1 2018</t>
  </si>
  <si>
    <t>1</t>
  </si>
  <si>
    <t>2</t>
  </si>
  <si>
    <t>Share premium</t>
  </si>
  <si>
    <t>Capital increase</t>
  </si>
  <si>
    <t>Transaction costs capital increase</t>
  </si>
  <si>
    <t>As of 31.03.2018</t>
  </si>
  <si>
    <t>Q1 18</t>
  </si>
  <si>
    <t>- Q1 18</t>
  </si>
  <si>
    <t>TORM HELLERUP</t>
  </si>
  <si>
    <t>TORM HERDIS</t>
  </si>
  <si>
    <t>TORM HERMIA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</si>
</sst>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#,##0.0"/>
    <numFmt numFmtId="167" formatCode="#,##0.0000"/>
    <numFmt numFmtId="168" formatCode="#,##0.000"/>
    <numFmt numFmtId="169" formatCode="_(* #,##0_);_(* \(#,##0\);_(* &quot;-&quot;??_);_(@_)"/>
    <numFmt numFmtId="170" formatCode="yyyy"/>
    <numFmt numFmtId="171" formatCode="#,##0_ ;\-#,##0\ "/>
    <numFmt numFmtId="172" formatCode="_ * #,##0.00_ ;_ * \-#,##0.00_ ;_ * &quot;-&quot;_ ;_ @_ "/>
    <numFmt numFmtId="173" formatCode="0.000"/>
    <numFmt numFmtId="174" formatCode="0.0%"/>
    <numFmt numFmtId="175" formatCode="#,##0.0_);\(#,##0.0\)"/>
    <numFmt numFmtId="176" formatCode="_ * #,##0.0_ ;_ * \-#,##0.0_ ;_ * &quot;-&quot;??_ ;_ @_ "/>
    <numFmt numFmtId="177" formatCode="_ * #,##0.0_ ;_ * \-#,##0.0_ ;_ * &quot;-&quot;?_ ;_ @_ 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sz val="16"/>
      <color indexed="8"/>
      <name val="Arial"/>
      <family val="2"/>
    </font>
    <font>
      <b/>
      <sz val="8"/>
      <color indexed="9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sz val="16"/>
      <color indexed="62"/>
      <name val="Arial"/>
      <family val="2"/>
    </font>
    <font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sz val="6"/>
      <color rgb="FF000000"/>
      <name val="Gotham Light"/>
      <family val="3"/>
    </font>
    <font>
      <sz val="7.5"/>
      <color rgb="FF000000"/>
      <name val="Gotham Light"/>
      <family val="3"/>
    </font>
    <font>
      <sz val="7"/>
      <color rgb="FF000000"/>
      <name val="Gotham Light"/>
      <family val="3"/>
    </font>
    <font>
      <sz val="7.5"/>
      <color rgb="FF000000"/>
      <name val="Gotham Medium"/>
      <family val="3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>
      <alignment horizontal="left"/>
    </xf>
    <xf numFmtId="0" fontId="37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39" fillId="0" borderId="0">
      <alignment horizontal="left"/>
    </xf>
    <xf numFmtId="0" fontId="37" fillId="0" borderId="0">
      <alignment horizontal="center"/>
    </xf>
    <xf numFmtId="49" fontId="37" fillId="0" borderId="0">
      <alignment horizontal="right"/>
    </xf>
  </cellStyleXfs>
  <cellXfs count="386">
    <xf numFmtId="0" fontId="0" fillId="0" borderId="0" xfId="0"/>
    <xf numFmtId="0" fontId="3" fillId="0" borderId="0" xfId="2" applyFont="1"/>
    <xf numFmtId="0" fontId="3" fillId="0" borderId="0" xfId="2" applyFont="1" applyFill="1"/>
    <xf numFmtId="0" fontId="3" fillId="0" borderId="0" xfId="2" applyFont="1" applyFill="1" applyBorder="1"/>
    <xf numFmtId="0" fontId="3" fillId="0" borderId="0" xfId="2" applyFont="1" applyBorder="1"/>
    <xf numFmtId="0" fontId="5" fillId="0" borderId="0" xfId="2" quotePrefix="1" applyFont="1" applyFill="1" applyBorder="1" applyAlignment="1">
      <alignment horizontal="left"/>
    </xf>
    <xf numFmtId="3" fontId="3" fillId="0" borderId="0" xfId="2" applyNumberFormat="1" applyFont="1" applyFill="1"/>
    <xf numFmtId="3" fontId="3" fillId="0" borderId="0" xfId="2" applyNumberFormat="1" applyFont="1" applyFill="1" applyBorder="1"/>
    <xf numFmtId="165" fontId="3" fillId="0" borderId="0" xfId="3" applyNumberFormat="1" applyFont="1" applyFill="1" applyBorder="1" applyAlignment="1">
      <alignment horizontal="centerContinuous"/>
    </xf>
    <xf numFmtId="0" fontId="3" fillId="0" borderId="1" xfId="2" applyFont="1" applyFill="1" applyBorder="1"/>
    <xf numFmtId="3" fontId="7" fillId="0" borderId="0" xfId="2" applyNumberFormat="1" applyFont="1" applyFill="1" applyBorder="1" applyAlignment="1">
      <alignment horizontal="center"/>
    </xf>
    <xf numFmtId="3" fontId="3" fillId="0" borderId="0" xfId="2" quotePrefix="1" applyNumberFormat="1" applyFont="1" applyFill="1" applyBorder="1" applyAlignment="1"/>
    <xf numFmtId="0" fontId="9" fillId="0" borderId="1" xfId="4" applyFont="1" applyFill="1" applyBorder="1" applyAlignment="1"/>
    <xf numFmtId="166" fontId="9" fillId="2" borderId="0" xfId="2" applyNumberFormat="1" applyFont="1" applyFill="1" applyBorder="1" applyAlignment="1">
      <alignment horizontal="right"/>
    </xf>
    <xf numFmtId="0" fontId="3" fillId="0" borderId="2" xfId="2" applyFont="1" applyFill="1" applyBorder="1"/>
    <xf numFmtId="0" fontId="10" fillId="2" borderId="0" xfId="2" applyNumberFormat="1" applyFont="1" applyFill="1" applyBorder="1" applyAlignment="1">
      <alignment horizontal="right"/>
    </xf>
    <xf numFmtId="0" fontId="9" fillId="0" borderId="2" xfId="4" applyFont="1" applyFill="1" applyBorder="1" applyAlignment="1"/>
    <xf numFmtId="1" fontId="3" fillId="0" borderId="1" xfId="2" quotePrefix="1" applyNumberFormat="1" applyFont="1" applyFill="1" applyBorder="1" applyAlignment="1">
      <alignment horizontal="left"/>
    </xf>
    <xf numFmtId="166" fontId="9" fillId="0" borderId="1" xfId="2" applyNumberFormat="1" applyFont="1" applyFill="1" applyBorder="1" applyAlignment="1">
      <alignment horizontal="right"/>
    </xf>
    <xf numFmtId="0" fontId="3" fillId="0" borderId="0" xfId="2" applyFont="1" applyFill="1" applyBorder="1" applyAlignment="1">
      <alignment horizontal="right"/>
    </xf>
    <xf numFmtId="1" fontId="3" fillId="0" borderId="0" xfId="2" applyNumberFormat="1" applyFont="1" applyFill="1" applyBorder="1"/>
    <xf numFmtId="1" fontId="3" fillId="0" borderId="0" xfId="2" applyNumberFormat="1" applyFont="1" applyFill="1" applyBorder="1" applyAlignment="1">
      <alignment horizontal="right"/>
    </xf>
    <xf numFmtId="49" fontId="3" fillId="0" borderId="0" xfId="2" applyNumberFormat="1" applyFont="1" applyFill="1" applyBorder="1"/>
    <xf numFmtId="49" fontId="3" fillId="0" borderId="0" xfId="2" quotePrefix="1" applyNumberFormat="1" applyFont="1" applyFill="1" applyBorder="1" applyAlignment="1">
      <alignment horizontal="right"/>
    </xf>
    <xf numFmtId="0" fontId="10" fillId="0" borderId="2" xfId="2" applyFont="1" applyFill="1" applyBorder="1" applyAlignment="1">
      <alignment horizontal="left"/>
    </xf>
    <xf numFmtId="166" fontId="9" fillId="3" borderId="0" xfId="2" applyNumberFormat="1" applyFont="1" applyFill="1" applyBorder="1" applyAlignment="1">
      <alignment horizontal="right"/>
    </xf>
    <xf numFmtId="166" fontId="9" fillId="0" borderId="0" xfId="2" applyNumberFormat="1" applyFont="1" applyFill="1" applyBorder="1"/>
    <xf numFmtId="3" fontId="9" fillId="0" borderId="0" xfId="2" applyNumberFormat="1" applyFont="1" applyFill="1" applyBorder="1"/>
    <xf numFmtId="167" fontId="3" fillId="0" borderId="0" xfId="2" applyNumberFormat="1" applyFont="1" applyFill="1"/>
    <xf numFmtId="37" fontId="3" fillId="0" borderId="0" xfId="2" applyNumberFormat="1" applyFont="1" applyFill="1" applyBorder="1"/>
    <xf numFmtId="166" fontId="9" fillId="3" borderId="1" xfId="2" applyNumberFormat="1" applyFont="1" applyFill="1" applyBorder="1" applyAlignment="1">
      <alignment horizontal="right"/>
    </xf>
    <xf numFmtId="166" fontId="9" fillId="0" borderId="1" xfId="2" applyNumberFormat="1" applyFont="1" applyFill="1" applyBorder="1"/>
    <xf numFmtId="0" fontId="3" fillId="0" borderId="1" xfId="2" applyFont="1" applyFill="1" applyBorder="1" applyAlignment="1">
      <alignment horizontal="center"/>
    </xf>
    <xf numFmtId="49" fontId="4" fillId="0" borderId="0" xfId="2" applyNumberFormat="1" applyFont="1" applyFill="1" applyBorder="1"/>
    <xf numFmtId="166" fontId="9" fillId="0" borderId="0" xfId="2" quotePrefix="1" applyNumberFormat="1" applyFont="1" applyFill="1" applyBorder="1" applyAlignment="1">
      <alignment horizontal="right"/>
    </xf>
    <xf numFmtId="3" fontId="9" fillId="0" borderId="0" xfId="2" quotePrefix="1" applyNumberFormat="1" applyFont="1" applyFill="1" applyBorder="1" applyAlignment="1">
      <alignment horizontal="right"/>
    </xf>
    <xf numFmtId="37" fontId="3" fillId="0" borderId="0" xfId="2" applyNumberFormat="1" applyFont="1" applyFill="1" applyBorder="1" applyAlignment="1">
      <alignment horizontal="center"/>
    </xf>
    <xf numFmtId="166" fontId="9" fillId="4" borderId="0" xfId="2" applyNumberFormat="1" applyFont="1" applyFill="1" applyBorder="1"/>
    <xf numFmtId="0" fontId="4" fillId="0" borderId="0" xfId="2" quotePrefix="1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166" fontId="9" fillId="4" borderId="1" xfId="2" applyNumberFormat="1" applyFont="1" applyFill="1" applyBorder="1"/>
    <xf numFmtId="49" fontId="3" fillId="0" borderId="0" xfId="2" quotePrefix="1" applyNumberFormat="1" applyFont="1" applyFill="1" applyBorder="1" applyAlignment="1">
      <alignment horizontal="left"/>
    </xf>
    <xf numFmtId="0" fontId="4" fillId="0" borderId="0" xfId="2" applyFont="1" applyFill="1" applyBorder="1"/>
    <xf numFmtId="166" fontId="3" fillId="0" borderId="0" xfId="2" applyNumberFormat="1" applyFont="1" applyFill="1" applyBorder="1"/>
    <xf numFmtId="0" fontId="4" fillId="0" borderId="0" xfId="2" applyFont="1" applyFill="1" applyBorder="1" applyAlignment="1">
      <alignment horizontal="center"/>
    </xf>
    <xf numFmtId="166" fontId="11" fillId="0" borderId="0" xfId="2" applyNumberFormat="1" applyFont="1" applyFill="1" applyBorder="1"/>
    <xf numFmtId="0" fontId="3" fillId="0" borderId="0" xfId="2" quotePrefix="1" applyNumberFormat="1" applyFont="1" applyFill="1" applyBorder="1" applyAlignment="1">
      <alignment horizontal="center"/>
    </xf>
    <xf numFmtId="0" fontId="3" fillId="0" borderId="1" xfId="2" quotePrefix="1" applyNumberFormat="1" applyFont="1" applyFill="1" applyBorder="1" applyAlignment="1">
      <alignment horizontal="center"/>
    </xf>
    <xf numFmtId="166" fontId="9" fillId="4" borderId="0" xfId="2" quotePrefix="1" applyNumberFormat="1" applyFont="1" applyFill="1" applyBorder="1" applyAlignment="1">
      <alignment horizontal="right"/>
    </xf>
    <xf numFmtId="0" fontId="9" fillId="0" borderId="0" xfId="4" applyFont="1" applyFill="1"/>
    <xf numFmtId="166" fontId="11" fillId="0" borderId="1" xfId="2" applyNumberFormat="1" applyFont="1" applyFill="1" applyBorder="1"/>
    <xf numFmtId="0" fontId="9" fillId="0" borderId="0" xfId="2" applyFont="1" applyFill="1" applyBorder="1"/>
    <xf numFmtId="0" fontId="9" fillId="0" borderId="0" xfId="2" applyNumberFormat="1" applyFont="1" applyFill="1" applyBorder="1"/>
    <xf numFmtId="3" fontId="13" fillId="0" borderId="0" xfId="2" applyNumberFormat="1" applyFont="1" applyFill="1" applyBorder="1"/>
    <xf numFmtId="0" fontId="5" fillId="0" borderId="0" xfId="2" applyFont="1" applyFill="1" applyBorder="1" applyAlignment="1">
      <alignment horizontal="left"/>
    </xf>
    <xf numFmtId="0" fontId="13" fillId="0" borderId="0" xfId="2" applyFont="1" applyFill="1" applyBorder="1"/>
    <xf numFmtId="0" fontId="9" fillId="0" borderId="1" xfId="2" applyNumberFormat="1" applyFont="1" applyFill="1" applyBorder="1"/>
    <xf numFmtId="3" fontId="9" fillId="0" borderId="1" xfId="2" applyNumberFormat="1" applyFont="1" applyFill="1" applyBorder="1"/>
    <xf numFmtId="1" fontId="4" fillId="2" borderId="1" xfId="2" applyNumberFormat="1" applyFont="1" applyFill="1" applyBorder="1" applyAlignment="1">
      <alignment horizontal="right"/>
    </xf>
    <xf numFmtId="0" fontId="9" fillId="0" borderId="2" xfId="2" applyNumberFormat="1" applyFont="1" applyFill="1" applyBorder="1"/>
    <xf numFmtId="0" fontId="9" fillId="2" borderId="2" xfId="2" applyFont="1" applyFill="1" applyBorder="1"/>
    <xf numFmtId="0" fontId="9" fillId="0" borderId="2" xfId="2" applyFont="1" applyFill="1" applyBorder="1"/>
    <xf numFmtId="0" fontId="10" fillId="0" borderId="0" xfId="2" applyNumberFormat="1" applyFont="1" applyFill="1" applyBorder="1" applyAlignment="1">
      <alignment horizontal="left"/>
    </xf>
    <xf numFmtId="3" fontId="9" fillId="2" borderId="0" xfId="2" applyNumberFormat="1" applyFont="1" applyFill="1" applyBorder="1"/>
    <xf numFmtId="0" fontId="10" fillId="0" borderId="0" xfId="2" applyNumberFormat="1" applyFont="1" applyFill="1" applyBorder="1"/>
    <xf numFmtId="166" fontId="9" fillId="3" borderId="0" xfId="2" applyNumberFormat="1" applyFont="1" applyFill="1" applyBorder="1"/>
    <xf numFmtId="166" fontId="9" fillId="3" borderId="3" xfId="2" applyNumberFormat="1" applyFont="1" applyFill="1" applyBorder="1"/>
    <xf numFmtId="166" fontId="9" fillId="0" borderId="3" xfId="2" applyNumberFormat="1" applyFont="1" applyFill="1" applyBorder="1"/>
    <xf numFmtId="166" fontId="14" fillId="0" borderId="0" xfId="5" applyNumberFormat="1"/>
    <xf numFmtId="0" fontId="10" fillId="0" borderId="3" xfId="2" applyNumberFormat="1" applyFont="1" applyFill="1" applyBorder="1"/>
    <xf numFmtId="166" fontId="9" fillId="3" borderId="0" xfId="2" quotePrefix="1" applyNumberFormat="1" applyFont="1" applyFill="1" applyBorder="1" applyAlignment="1">
      <alignment horizontal="right"/>
    </xf>
    <xf numFmtId="0" fontId="9" fillId="0" borderId="0" xfId="2" quotePrefix="1" applyNumberFormat="1" applyFont="1" applyFill="1" applyBorder="1" applyAlignment="1">
      <alignment horizontal="left"/>
    </xf>
    <xf numFmtId="0" fontId="10" fillId="0" borderId="1" xfId="2" applyNumberFormat="1" applyFont="1" applyFill="1" applyBorder="1"/>
    <xf numFmtId="166" fontId="10" fillId="3" borderId="1" xfId="2" applyNumberFormat="1" applyFont="1" applyFill="1" applyBorder="1"/>
    <xf numFmtId="166" fontId="9" fillId="3" borderId="1" xfId="2" applyNumberFormat="1" applyFont="1" applyFill="1" applyBorder="1"/>
    <xf numFmtId="166" fontId="10" fillId="3" borderId="0" xfId="2" applyNumberFormat="1" applyFont="1" applyFill="1" applyBorder="1"/>
    <xf numFmtId="0" fontId="10" fillId="0" borderId="1" xfId="2" applyNumberFormat="1" applyFont="1" applyFill="1" applyBorder="1" applyAlignment="1">
      <alignment horizontal="left"/>
    </xf>
    <xf numFmtId="0" fontId="15" fillId="0" borderId="0" xfId="2" quotePrefix="1" applyFont="1" applyAlignment="1">
      <alignment horizontal="left"/>
    </xf>
    <xf numFmtId="0" fontId="16" fillId="0" borderId="0" xfId="2" applyFont="1" applyFill="1" applyBorder="1" applyAlignment="1">
      <alignment horizontal="left"/>
    </xf>
    <xf numFmtId="0" fontId="17" fillId="0" borderId="0" xfId="2" applyFont="1" applyFill="1"/>
    <xf numFmtId="0" fontId="6" fillId="0" borderId="0" xfId="2" applyFont="1" applyFill="1"/>
    <xf numFmtId="0" fontId="6" fillId="0" borderId="0" xfId="2" applyFont="1"/>
    <xf numFmtId="0" fontId="15" fillId="0" borderId="1" xfId="2" quotePrefix="1" applyFont="1" applyFill="1" applyBorder="1" applyAlignment="1">
      <alignment horizontal="left"/>
    </xf>
    <xf numFmtId="0" fontId="15" fillId="0" borderId="1" xfId="2" quotePrefix="1" applyFont="1" applyFill="1" applyBorder="1" applyAlignment="1"/>
    <xf numFmtId="1" fontId="12" fillId="3" borderId="2" xfId="2" quotePrefix="1" applyNumberFormat="1" applyFont="1" applyFill="1" applyBorder="1" applyAlignment="1">
      <alignment horizontal="right"/>
    </xf>
    <xf numFmtId="1" fontId="11" fillId="0" borderId="2" xfId="2" quotePrefix="1" applyNumberFormat="1" applyFont="1" applyFill="1" applyBorder="1" applyAlignment="1">
      <alignment horizontal="right"/>
    </xf>
    <xf numFmtId="0" fontId="14" fillId="0" borderId="2" xfId="4" applyFont="1" applyFill="1" applyBorder="1" applyAlignment="1"/>
    <xf numFmtId="0" fontId="7" fillId="0" borderId="0" xfId="2" applyFont="1" applyFill="1" applyBorder="1" applyAlignment="1">
      <alignment horizontal="center"/>
    </xf>
    <xf numFmtId="1" fontId="12" fillId="3" borderId="1" xfId="2" quotePrefix="1" applyNumberFormat="1" applyFont="1" applyFill="1" applyBorder="1" applyAlignment="1">
      <alignment horizontal="right"/>
    </xf>
    <xf numFmtId="1" fontId="11" fillId="0" borderId="1" xfId="2" quotePrefix="1" applyNumberFormat="1" applyFont="1" applyFill="1" applyBorder="1" applyAlignment="1">
      <alignment horizontal="right"/>
    </xf>
    <xf numFmtId="1" fontId="3" fillId="0" borderId="1" xfId="2" applyNumberFormat="1" applyFont="1" applyFill="1" applyBorder="1" applyAlignment="1">
      <alignment horizontal="right"/>
    </xf>
    <xf numFmtId="0" fontId="3" fillId="2" borderId="0" xfId="2" applyFont="1" applyFill="1" applyBorder="1"/>
    <xf numFmtId="0" fontId="4" fillId="0" borderId="0" xfId="2" quotePrefix="1" applyFont="1" applyFill="1" applyBorder="1" applyAlignment="1">
      <alignment horizontal="left"/>
    </xf>
    <xf numFmtId="0" fontId="4" fillId="2" borderId="0" xfId="2" quotePrefix="1" applyFont="1" applyFill="1" applyBorder="1" applyAlignment="1">
      <alignment horizontal="left"/>
    </xf>
    <xf numFmtId="166" fontId="3" fillId="2" borderId="0" xfId="2" applyNumberFormat="1" applyFont="1" applyFill="1" applyBorder="1"/>
    <xf numFmtId="166" fontId="3" fillId="0" borderId="0" xfId="6" applyNumberFormat="1" applyFont="1" applyFill="1" applyBorder="1"/>
    <xf numFmtId="166" fontId="11" fillId="3" borderId="0" xfId="2" applyNumberFormat="1" applyFont="1" applyFill="1" applyBorder="1"/>
    <xf numFmtId="168" fontId="3" fillId="0" borderId="0" xfId="2" applyNumberFormat="1" applyFont="1"/>
    <xf numFmtId="37" fontId="3" fillId="0" borderId="0" xfId="2" quotePrefix="1" applyNumberFormat="1" applyFont="1" applyFill="1" applyBorder="1" applyAlignment="1">
      <alignment horizontal="left"/>
    </xf>
    <xf numFmtId="166" fontId="3" fillId="0" borderId="0" xfId="6" quotePrefix="1" applyNumberFormat="1" applyFont="1" applyFill="1" applyBorder="1" applyAlignment="1">
      <alignment horizontal="right"/>
    </xf>
    <xf numFmtId="0" fontId="3" fillId="0" borderId="1" xfId="2" quotePrefix="1" applyFont="1" applyFill="1" applyBorder="1" applyAlignment="1">
      <alignment horizontal="left"/>
    </xf>
    <xf numFmtId="166" fontId="3" fillId="0" borderId="1" xfId="6" applyNumberFormat="1" applyFont="1" applyFill="1" applyBorder="1"/>
    <xf numFmtId="37" fontId="4" fillId="0" borderId="1" xfId="2" quotePrefix="1" applyNumberFormat="1" applyFont="1" applyFill="1" applyBorder="1" applyAlignment="1">
      <alignment horizontal="left"/>
    </xf>
    <xf numFmtId="166" fontId="4" fillId="2" borderId="3" xfId="2" applyNumberFormat="1" applyFont="1" applyFill="1" applyBorder="1"/>
    <xf numFmtId="166" fontId="3" fillId="0" borderId="3" xfId="2" applyNumberFormat="1" applyFont="1" applyFill="1" applyBorder="1"/>
    <xf numFmtId="166" fontId="12" fillId="3" borderId="3" xfId="2" applyNumberFormat="1" applyFont="1" applyFill="1" applyBorder="1"/>
    <xf numFmtId="166" fontId="3" fillId="0" borderId="0" xfId="2" quotePrefix="1" applyNumberFormat="1" applyFont="1" applyFill="1" applyBorder="1" applyAlignment="1">
      <alignment horizontal="right"/>
    </xf>
    <xf numFmtId="37" fontId="4" fillId="0" borderId="0" xfId="2" applyNumberFormat="1" applyFont="1" applyFill="1" applyBorder="1"/>
    <xf numFmtId="166" fontId="4" fillId="0" borderId="0" xfId="6" applyNumberFormat="1" applyFont="1" applyFill="1" applyBorder="1"/>
    <xf numFmtId="0" fontId="4" fillId="0" borderId="1" xfId="2" quotePrefix="1" applyFont="1" applyFill="1" applyBorder="1" applyAlignment="1">
      <alignment horizontal="left"/>
    </xf>
    <xf numFmtId="0" fontId="12" fillId="0" borderId="0" xfId="2" applyFont="1" applyFill="1" applyBorder="1"/>
    <xf numFmtId="166" fontId="12" fillId="0" borderId="0" xfId="6" applyNumberFormat="1" applyFont="1" applyFill="1" applyBorder="1"/>
    <xf numFmtId="37" fontId="11" fillId="0" borderId="0" xfId="2" applyNumberFormat="1" applyFont="1" applyFill="1" applyBorder="1"/>
    <xf numFmtId="166" fontId="11" fillId="0" borderId="0" xfId="6" applyNumberFormat="1" applyFont="1" applyFill="1" applyBorder="1"/>
    <xf numFmtId="0" fontId="11" fillId="0" borderId="0" xfId="2" quotePrefix="1" applyFont="1" applyFill="1" applyBorder="1" applyAlignment="1">
      <alignment horizontal="left"/>
    </xf>
    <xf numFmtId="0" fontId="11" fillId="0" borderId="0" xfId="2" applyFont="1" applyFill="1" applyBorder="1"/>
    <xf numFmtId="0" fontId="12" fillId="0" borderId="3" xfId="2" applyFont="1" applyFill="1" applyBorder="1"/>
    <xf numFmtId="166" fontId="11" fillId="0" borderId="3" xfId="6" applyNumberFormat="1" applyFont="1" applyFill="1" applyBorder="1"/>
    <xf numFmtId="166" fontId="4" fillId="2" borderId="0" xfId="2" applyNumberFormat="1" applyFont="1" applyFill="1" applyBorder="1"/>
    <xf numFmtId="37" fontId="3" fillId="0" borderId="1" xfId="2" applyNumberFormat="1" applyFont="1" applyFill="1" applyBorder="1"/>
    <xf numFmtId="166" fontId="11" fillId="3" borderId="1" xfId="2" applyNumberFormat="1" applyFont="1" applyFill="1" applyBorder="1"/>
    <xf numFmtId="166" fontId="11" fillId="0" borderId="0" xfId="2" quotePrefix="1" applyNumberFormat="1" applyFont="1" applyFill="1" applyBorder="1" applyAlignment="1">
      <alignment horizontal="right"/>
    </xf>
    <xf numFmtId="37" fontId="4" fillId="0" borderId="1" xfId="2" applyNumberFormat="1" applyFont="1" applyFill="1" applyBorder="1"/>
    <xf numFmtId="0" fontId="10" fillId="2" borderId="1" xfId="2" applyNumberFormat="1" applyFont="1" applyFill="1" applyBorder="1" applyAlignment="1">
      <alignment horizontal="right"/>
    </xf>
    <xf numFmtId="0" fontId="9" fillId="4" borderId="1" xfId="4" applyFont="1" applyFill="1" applyBorder="1" applyAlignment="1"/>
    <xf numFmtId="0" fontId="9" fillId="4" borderId="0" xfId="2" applyNumberFormat="1" applyFont="1" applyFill="1" applyBorder="1" applyAlignment="1">
      <alignment horizontal="right"/>
    </xf>
    <xf numFmtId="166" fontId="11" fillId="4" borderId="0" xfId="2" applyNumberFormat="1" applyFont="1" applyFill="1" applyBorder="1"/>
    <xf numFmtId="1" fontId="4" fillId="2" borderId="0" xfId="2" quotePrefix="1" applyNumberFormat="1" applyFont="1" applyFill="1" applyBorder="1" applyAlignment="1">
      <alignment horizontal="right"/>
    </xf>
    <xf numFmtId="0" fontId="3" fillId="4" borderId="0" xfId="2" applyFont="1" applyFill="1" applyBorder="1"/>
    <xf numFmtId="0" fontId="10" fillId="4" borderId="0" xfId="2" applyFont="1" applyFill="1" applyBorder="1" applyAlignment="1">
      <alignment horizontal="center"/>
    </xf>
    <xf numFmtId="0" fontId="3" fillId="4" borderId="0" xfId="2" quotePrefix="1" applyFont="1" applyFill="1" applyBorder="1" applyAlignment="1">
      <alignment horizontal="center"/>
    </xf>
    <xf numFmtId="0" fontId="3" fillId="4" borderId="0" xfId="2" applyFont="1" applyFill="1" applyBorder="1" applyAlignment="1">
      <alignment horizontal="center"/>
    </xf>
    <xf numFmtId="0" fontId="3" fillId="4" borderId="0" xfId="2" applyFont="1" applyFill="1"/>
    <xf numFmtId="0" fontId="0" fillId="0" borderId="0" xfId="0" applyAlignment="1">
      <alignment horizontal="center"/>
    </xf>
    <xf numFmtId="0" fontId="4" fillId="2" borderId="0" xfId="8" applyFont="1" applyFill="1" applyBorder="1" applyAlignment="1" applyProtection="1">
      <alignment horizontal="center"/>
      <protection locked="0"/>
    </xf>
    <xf numFmtId="169" fontId="4" fillId="0" borderId="0" xfId="1" applyNumberFormat="1" applyFont="1" applyFill="1" applyBorder="1" applyAlignment="1" applyProtection="1">
      <alignment horizontal="center"/>
      <protection locked="0"/>
    </xf>
    <xf numFmtId="0" fontId="4" fillId="0" borderId="0" xfId="8" applyFont="1" applyFill="1" applyBorder="1" applyAlignment="1" applyProtection="1">
      <alignment horizontal="center"/>
      <protection locked="0"/>
    </xf>
    <xf numFmtId="0" fontId="4" fillId="0" borderId="0" xfId="8" applyNumberFormat="1" applyFont="1" applyFill="1" applyBorder="1" applyAlignment="1" applyProtection="1">
      <alignment horizontal="center"/>
      <protection locked="0"/>
    </xf>
    <xf numFmtId="0" fontId="3" fillId="0" borderId="0" xfId="8" applyFont="1" applyFill="1" applyBorder="1" applyAlignment="1" applyProtection="1">
      <alignment wrapText="1"/>
      <protection locked="0"/>
    </xf>
    <xf numFmtId="0" fontId="3" fillId="2" borderId="0" xfId="8" applyFont="1" applyFill="1" applyBorder="1" applyAlignment="1" applyProtection="1">
      <alignment wrapText="1"/>
      <protection locked="0"/>
    </xf>
    <xf numFmtId="169" fontId="3" fillId="0" borderId="0" xfId="1" applyNumberFormat="1" applyFont="1" applyFill="1" applyBorder="1" applyAlignment="1" applyProtection="1">
      <alignment horizontal="right" wrapText="1"/>
      <protection locked="0"/>
    </xf>
    <xf numFmtId="170" fontId="3" fillId="0" borderId="0" xfId="8" applyNumberFormat="1" applyFont="1" applyFill="1" applyBorder="1" applyAlignment="1" applyProtection="1">
      <alignment horizontal="right" wrapText="1"/>
      <protection locked="0"/>
    </xf>
    <xf numFmtId="0" fontId="3" fillId="0" borderId="0" xfId="8" applyNumberFormat="1" applyFont="1" applyFill="1" applyBorder="1" applyAlignment="1" applyProtection="1">
      <alignment horizontal="center" wrapText="1"/>
      <protection locked="0"/>
    </xf>
    <xf numFmtId="0" fontId="3" fillId="0" borderId="0" xfId="8" applyFont="1" applyFill="1" applyBorder="1" applyAlignment="1" applyProtection="1">
      <alignment horizontal="center" wrapText="1"/>
      <protection locked="0"/>
    </xf>
    <xf numFmtId="169" fontId="3" fillId="0" borderId="0" xfId="1" applyNumberFormat="1" applyFont="1" applyFill="1" applyBorder="1" applyAlignment="1" applyProtection="1">
      <alignment wrapText="1"/>
      <protection locked="0"/>
    </xf>
    <xf numFmtId="0" fontId="3" fillId="0" borderId="0" xfId="8" applyNumberFormat="1" applyFont="1" applyFill="1" applyBorder="1" applyAlignment="1" applyProtection="1">
      <alignment wrapText="1"/>
      <protection locked="0"/>
    </xf>
    <xf numFmtId="2" fontId="3" fillId="0" borderId="0" xfId="1" applyNumberFormat="1" applyFont="1" applyFill="1" applyBorder="1" applyAlignment="1" applyProtection="1">
      <alignment wrapText="1"/>
      <protection locked="0"/>
    </xf>
    <xf numFmtId="169" fontId="0" fillId="0" borderId="0" xfId="1" applyNumberFormat="1" applyFont="1"/>
    <xf numFmtId="0" fontId="3" fillId="0" borderId="0" xfId="8" applyFont="1" applyFill="1" applyBorder="1" applyAlignment="1" applyProtection="1">
      <alignment horizontal="center" vertical="center" wrapText="1"/>
      <protection locked="0"/>
    </xf>
    <xf numFmtId="0" fontId="14" fillId="0" borderId="0" xfId="0" applyFont="1"/>
    <xf numFmtId="0" fontId="20" fillId="2" borderId="0" xfId="8" applyFont="1" applyFill="1" applyBorder="1" applyAlignment="1" applyProtection="1">
      <alignment wrapText="1"/>
      <protection locked="0"/>
    </xf>
    <xf numFmtId="0" fontId="20" fillId="0" borderId="0" xfId="8" applyFont="1" applyFill="1" applyBorder="1" applyAlignment="1" applyProtection="1">
      <alignment horizontal="right" wrapText="1"/>
      <protection locked="0"/>
    </xf>
    <xf numFmtId="0" fontId="3" fillId="0" borderId="0" xfId="8" applyNumberFormat="1" applyFont="1" applyFill="1" applyBorder="1" applyAlignment="1" applyProtection="1">
      <alignment horizontal="right" wrapText="1"/>
      <protection locked="0"/>
    </xf>
    <xf numFmtId="2" fontId="3" fillId="0" borderId="0" xfId="1" applyNumberFormat="1" applyFont="1" applyFill="1" applyBorder="1" applyAlignment="1" applyProtection="1">
      <alignment horizontal="right" wrapText="1"/>
      <protection locked="0"/>
    </xf>
    <xf numFmtId="0" fontId="21" fillId="0" borderId="0" xfId="0" applyFont="1" applyBorder="1" applyProtection="1"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/>
      <protection locked="0"/>
    </xf>
    <xf numFmtId="0" fontId="22" fillId="0" borderId="0" xfId="0" applyFont="1"/>
    <xf numFmtId="0" fontId="21" fillId="2" borderId="0" xfId="0" applyFont="1" applyFill="1" applyBorder="1" applyAlignment="1">
      <alignment horizontal="left" vertical="center" wrapText="1"/>
    </xf>
    <xf numFmtId="0" fontId="0" fillId="0" borderId="0" xfId="0" applyFill="1"/>
    <xf numFmtId="169" fontId="0" fillId="0" borderId="0" xfId="1" applyNumberFormat="1" applyFont="1" applyFill="1"/>
    <xf numFmtId="0" fontId="0" fillId="0" borderId="0" xfId="0" applyNumberFormat="1"/>
    <xf numFmtId="41" fontId="0" fillId="0" borderId="0" xfId="0" applyNumberFormat="1"/>
    <xf numFmtId="41" fontId="18" fillId="2" borderId="0" xfId="0" applyNumberFormat="1" applyFont="1" applyFill="1"/>
    <xf numFmtId="41" fontId="0" fillId="2" borderId="0" xfId="0" applyNumberFormat="1" applyFill="1"/>
    <xf numFmtId="171" fontId="0" fillId="2" borderId="0" xfId="0" applyNumberFormat="1" applyFill="1"/>
    <xf numFmtId="171" fontId="0" fillId="2" borderId="4" xfId="0" applyNumberFormat="1" applyFill="1" applyBorder="1"/>
    <xf numFmtId="171" fontId="0" fillId="2" borderId="3" xfId="0" applyNumberFormat="1" applyFill="1" applyBorder="1"/>
    <xf numFmtId="41" fontId="0" fillId="4" borderId="0" xfId="0" applyNumberFormat="1" applyFill="1"/>
    <xf numFmtId="41" fontId="18" fillId="4" borderId="0" xfId="0" applyNumberFormat="1" applyFont="1" applyFill="1"/>
    <xf numFmtId="41" fontId="18" fillId="4" borderId="4" xfId="0" applyNumberFormat="1" applyFont="1" applyFill="1" applyBorder="1"/>
    <xf numFmtId="41" fontId="0" fillId="4" borderId="4" xfId="0" applyNumberFormat="1" applyFill="1" applyBorder="1"/>
    <xf numFmtId="41" fontId="18" fillId="4" borderId="3" xfId="0" applyNumberFormat="1" applyFont="1" applyFill="1" applyBorder="1"/>
    <xf numFmtId="41" fontId="0" fillId="4" borderId="3" xfId="0" applyNumberFormat="1" applyFill="1" applyBorder="1"/>
    <xf numFmtId="41" fontId="23" fillId="4" borderId="0" xfId="0" applyNumberFormat="1" applyFont="1" applyFill="1"/>
    <xf numFmtId="41" fontId="0" fillId="4" borderId="0" xfId="0" quotePrefix="1" applyNumberFormat="1" applyFill="1" applyAlignment="1">
      <alignment horizontal="center"/>
    </xf>
    <xf numFmtId="41" fontId="0" fillId="4" borderId="3" xfId="0" applyNumberFormat="1" applyFont="1" applyFill="1" applyBorder="1"/>
    <xf numFmtId="41" fontId="23" fillId="4" borderId="0" xfId="0" applyNumberFormat="1" applyFont="1" applyFill="1" applyAlignment="1">
      <alignment horizontal="right"/>
    </xf>
    <xf numFmtId="172" fontId="0" fillId="4" borderId="0" xfId="0" applyNumberFormat="1" applyFill="1"/>
    <xf numFmtId="0" fontId="1" fillId="4" borderId="0" xfId="9" applyFill="1"/>
    <xf numFmtId="0" fontId="25" fillId="4" borderId="5" xfId="9" applyFont="1" applyFill="1" applyBorder="1" applyAlignment="1">
      <alignment horizontal="right" vertical="top" wrapText="1"/>
    </xf>
    <xf numFmtId="0" fontId="25" fillId="2" borderId="5" xfId="9" applyFont="1" applyFill="1" applyBorder="1" applyAlignment="1">
      <alignment horizontal="right" vertical="top" wrapText="1"/>
    </xf>
    <xf numFmtId="0" fontId="21" fillId="4" borderId="5" xfId="9" applyFont="1" applyFill="1" applyBorder="1" applyAlignment="1">
      <alignment horizontal="right" vertical="top" wrapText="1"/>
    </xf>
    <xf numFmtId="0" fontId="1" fillId="4" borderId="0" xfId="9" applyFill="1" applyAlignment="1">
      <alignment vertical="top"/>
    </xf>
    <xf numFmtId="0" fontId="25" fillId="4" borderId="0" xfId="9" applyFont="1" applyFill="1" applyBorder="1" applyAlignment="1">
      <alignment horizontal="right" vertical="top" wrapText="1"/>
    </xf>
    <xf numFmtId="0" fontId="25" fillId="2" borderId="0" xfId="9" applyFont="1" applyFill="1" applyBorder="1" applyAlignment="1">
      <alignment horizontal="right" vertical="top" wrapText="1"/>
    </xf>
    <xf numFmtId="0" fontId="25" fillId="4" borderId="6" xfId="9" applyFont="1" applyFill="1" applyBorder="1" applyAlignment="1">
      <alignment horizontal="right" vertical="top" wrapText="1"/>
    </xf>
    <xf numFmtId="0" fontId="25" fillId="2" borderId="6" xfId="9" applyFont="1" applyFill="1" applyBorder="1" applyAlignment="1">
      <alignment horizontal="right" vertical="top" wrapText="1"/>
    </xf>
    <xf numFmtId="0" fontId="25" fillId="4" borderId="0" xfId="9" applyFont="1" applyFill="1" applyAlignment="1">
      <alignment vertical="top" wrapText="1"/>
    </xf>
    <xf numFmtId="0" fontId="25" fillId="2" borderId="0" xfId="9" applyFont="1" applyFill="1" applyAlignment="1">
      <alignment vertical="top" wrapText="1"/>
    </xf>
    <xf numFmtId="0" fontId="21" fillId="4" borderId="0" xfId="9" applyFont="1" applyFill="1" applyAlignment="1">
      <alignment vertical="top" wrapText="1"/>
    </xf>
    <xf numFmtId="165" fontId="21" fillId="4" borderId="0" xfId="10" applyNumberFormat="1" applyFont="1" applyFill="1" applyAlignment="1">
      <alignment horizontal="right" vertical="top" wrapText="1"/>
    </xf>
    <xf numFmtId="165" fontId="21" fillId="2" borderId="0" xfId="10" applyNumberFormat="1" applyFont="1" applyFill="1" applyAlignment="1">
      <alignment horizontal="right" vertical="top" wrapText="1"/>
    </xf>
    <xf numFmtId="9" fontId="11" fillId="4" borderId="0" xfId="9" applyNumberFormat="1" applyFont="1" applyFill="1" applyAlignment="1">
      <alignment horizontal="right" vertical="top" wrapText="1"/>
    </xf>
    <xf numFmtId="0" fontId="11" fillId="4" borderId="0" xfId="9" applyFont="1" applyFill="1" applyAlignment="1">
      <alignment horizontal="right" vertical="top" wrapText="1"/>
    </xf>
    <xf numFmtId="165" fontId="11" fillId="4" borderId="0" xfId="10" applyNumberFormat="1" applyFont="1" applyFill="1" applyAlignment="1">
      <alignment horizontal="right" vertical="top" wrapText="1"/>
    </xf>
    <xf numFmtId="0" fontId="21" fillId="4" borderId="6" xfId="9" applyFont="1" applyFill="1" applyBorder="1" applyAlignment="1">
      <alignment vertical="top" wrapText="1"/>
    </xf>
    <xf numFmtId="165" fontId="21" fillId="4" borderId="6" xfId="10" applyNumberFormat="1" applyFont="1" applyFill="1" applyBorder="1" applyAlignment="1">
      <alignment horizontal="right" vertical="top" wrapText="1"/>
    </xf>
    <xf numFmtId="165" fontId="21" fillId="2" borderId="6" xfId="10" applyNumberFormat="1" applyFont="1" applyFill="1" applyBorder="1" applyAlignment="1">
      <alignment horizontal="right" vertical="top" wrapText="1"/>
    </xf>
    <xf numFmtId="9" fontId="11" fillId="4" borderId="6" xfId="9" applyNumberFormat="1" applyFont="1" applyFill="1" applyBorder="1" applyAlignment="1">
      <alignment horizontal="right" vertical="top" wrapText="1"/>
    </xf>
    <xf numFmtId="165" fontId="11" fillId="4" borderId="7" xfId="10" applyNumberFormat="1" applyFont="1" applyFill="1" applyBorder="1" applyAlignment="1">
      <alignment horizontal="right" vertical="top" wrapText="1"/>
    </xf>
    <xf numFmtId="0" fontId="21" fillId="4" borderId="5" xfId="9" applyFont="1" applyFill="1" applyBorder="1" applyAlignment="1">
      <alignment vertical="top" wrapText="1"/>
    </xf>
    <xf numFmtId="165" fontId="21" fillId="4" borderId="5" xfId="10" applyNumberFormat="1" applyFont="1" applyFill="1" applyBorder="1" applyAlignment="1">
      <alignment horizontal="right" vertical="top" wrapText="1"/>
    </xf>
    <xf numFmtId="165" fontId="21" fillId="2" borderId="5" xfId="10" applyNumberFormat="1" applyFont="1" applyFill="1" applyBorder="1" applyAlignment="1">
      <alignment horizontal="right" vertical="top" wrapText="1"/>
    </xf>
    <xf numFmtId="9" fontId="11" fillId="4" borderId="5" xfId="9" applyNumberFormat="1" applyFont="1" applyFill="1" applyBorder="1" applyAlignment="1">
      <alignment horizontal="right" vertical="top" wrapText="1"/>
    </xf>
    <xf numFmtId="165" fontId="11" fillId="4" borderId="5" xfId="10" applyNumberFormat="1" applyFont="1" applyFill="1" applyBorder="1" applyAlignment="1">
      <alignment horizontal="right" vertical="top" wrapText="1"/>
    </xf>
    <xf numFmtId="0" fontId="21" fillId="4" borderId="7" xfId="9" applyFont="1" applyFill="1" applyBorder="1" applyAlignment="1">
      <alignment vertical="top" wrapText="1"/>
    </xf>
    <xf numFmtId="165" fontId="21" fillId="4" borderId="7" xfId="10" applyNumberFormat="1" applyFont="1" applyFill="1" applyBorder="1" applyAlignment="1">
      <alignment horizontal="right" vertical="top" wrapText="1"/>
    </xf>
    <xf numFmtId="165" fontId="21" fillId="2" borderId="7" xfId="10" applyNumberFormat="1" applyFont="1" applyFill="1" applyBorder="1" applyAlignment="1">
      <alignment horizontal="right" vertical="top" wrapText="1"/>
    </xf>
    <xf numFmtId="9" fontId="11" fillId="4" borderId="7" xfId="9" applyNumberFormat="1" applyFont="1" applyFill="1" applyBorder="1" applyAlignment="1">
      <alignment horizontal="right" vertical="top" wrapText="1"/>
    </xf>
    <xf numFmtId="165" fontId="21" fillId="4" borderId="0" xfId="10" applyNumberFormat="1" applyFont="1" applyFill="1" applyBorder="1" applyAlignment="1">
      <alignment vertical="top" wrapText="1"/>
    </xf>
    <xf numFmtId="165" fontId="21" fillId="2" borderId="0" xfId="10" applyNumberFormat="1" applyFont="1" applyFill="1" applyBorder="1" applyAlignment="1">
      <alignment vertical="top" wrapText="1"/>
    </xf>
    <xf numFmtId="0" fontId="11" fillId="4" borderId="0" xfId="9" applyFont="1" applyFill="1" applyBorder="1" applyAlignment="1">
      <alignment vertical="top" wrapText="1"/>
    </xf>
    <xf numFmtId="165" fontId="11" fillId="4" borderId="0" xfId="10" applyNumberFormat="1" applyFont="1" applyFill="1" applyBorder="1" applyAlignment="1">
      <alignment horizontal="right" vertical="top" wrapText="1"/>
    </xf>
    <xf numFmtId="165" fontId="21" fillId="4" borderId="0" xfId="10" applyNumberFormat="1" applyFont="1" applyFill="1" applyAlignment="1">
      <alignment vertical="top" wrapText="1"/>
    </xf>
    <xf numFmtId="165" fontId="21" fillId="2" borderId="0" xfId="10" applyNumberFormat="1" applyFont="1" applyFill="1" applyAlignment="1">
      <alignment vertical="top" wrapText="1"/>
    </xf>
    <xf numFmtId="0" fontId="11" fillId="4" borderId="0" xfId="9" applyFont="1" applyFill="1" applyAlignment="1">
      <alignment vertical="top" wrapText="1"/>
    </xf>
    <xf numFmtId="165" fontId="21" fillId="4" borderId="0" xfId="10" applyNumberFormat="1" applyFont="1" applyFill="1" applyBorder="1" applyAlignment="1">
      <alignment horizontal="right" vertical="top" wrapText="1"/>
    </xf>
    <xf numFmtId="9" fontId="11" fillId="4" borderId="0" xfId="11" applyFont="1" applyFill="1" applyAlignment="1">
      <alignment horizontal="right" vertical="top" wrapText="1"/>
    </xf>
    <xf numFmtId="9" fontId="11" fillId="4" borderId="6" xfId="11" applyFont="1" applyFill="1" applyBorder="1" applyAlignment="1">
      <alignment horizontal="right" vertical="top" wrapText="1"/>
    </xf>
    <xf numFmtId="9" fontId="11" fillId="4" borderId="5" xfId="11" applyFont="1" applyFill="1" applyBorder="1" applyAlignment="1">
      <alignment horizontal="right" vertical="top" wrapText="1"/>
    </xf>
    <xf numFmtId="9" fontId="11" fillId="4" borderId="7" xfId="11" applyFont="1" applyFill="1" applyBorder="1" applyAlignment="1">
      <alignment horizontal="right" vertical="top" wrapText="1"/>
    </xf>
    <xf numFmtId="0" fontId="24" fillId="4" borderId="0" xfId="9" applyFont="1" applyFill="1"/>
    <xf numFmtId="0" fontId="26" fillId="4" borderId="0" xfId="0" applyFont="1" applyFill="1"/>
    <xf numFmtId="0" fontId="0" fillId="4" borderId="0" xfId="0" applyFill="1"/>
    <xf numFmtId="0" fontId="27" fillId="4" borderId="0" xfId="0" applyFont="1" applyFill="1"/>
    <xf numFmtId="14" fontId="28" fillId="5" borderId="0" xfId="0" applyNumberFormat="1" applyFont="1" applyFill="1" applyBorder="1"/>
    <xf numFmtId="0" fontId="28" fillId="5" borderId="0" xfId="0" applyFont="1" applyFill="1" applyBorder="1"/>
    <xf numFmtId="0" fontId="27" fillId="4" borderId="0" xfId="0" applyFont="1" applyFill="1" applyBorder="1" applyAlignment="1">
      <alignment vertical="center"/>
    </xf>
    <xf numFmtId="0" fontId="28" fillId="5" borderId="0" xfId="0" applyFont="1" applyFill="1" applyBorder="1" applyAlignment="1">
      <alignment horizontal="right" vertical="center"/>
    </xf>
    <xf numFmtId="0" fontId="28" fillId="5" borderId="1" xfId="0" applyFont="1" applyFill="1" applyBorder="1" applyAlignment="1">
      <alignment horizontal="right" vertical="center"/>
    </xf>
    <xf numFmtId="0" fontId="27" fillId="4" borderId="2" xfId="0" applyFont="1" applyFill="1" applyBorder="1" applyAlignment="1">
      <alignment vertical="center"/>
    </xf>
    <xf numFmtId="0" fontId="28" fillId="5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165" fontId="14" fillId="5" borderId="0" xfId="1" applyNumberFormat="1" applyFont="1" applyFill="1" applyBorder="1" applyAlignment="1">
      <alignment vertical="center"/>
    </xf>
    <xf numFmtId="9" fontId="28" fillId="5" borderId="0" xfId="0" applyNumberFormat="1" applyFont="1" applyFill="1" applyBorder="1" applyAlignment="1">
      <alignment vertical="center"/>
    </xf>
    <xf numFmtId="9" fontId="21" fillId="4" borderId="0" xfId="0" applyNumberFormat="1" applyFont="1" applyFill="1" applyBorder="1" applyAlignment="1">
      <alignment vertical="center"/>
    </xf>
    <xf numFmtId="9" fontId="21" fillId="4" borderId="1" xfId="0" applyNumberFormat="1" applyFont="1" applyFill="1" applyBorder="1" applyAlignment="1">
      <alignment vertical="center"/>
    </xf>
    <xf numFmtId="0" fontId="26" fillId="4" borderId="2" xfId="0" applyFont="1" applyFill="1" applyBorder="1" applyAlignment="1">
      <alignment vertical="center"/>
    </xf>
    <xf numFmtId="165" fontId="29" fillId="5" borderId="2" xfId="0" applyNumberFormat="1" applyFont="1" applyFill="1" applyBorder="1" applyAlignment="1">
      <alignment vertical="center"/>
    </xf>
    <xf numFmtId="9" fontId="30" fillId="5" borderId="2" xfId="0" applyNumberFormat="1" applyFont="1" applyFill="1" applyBorder="1" applyAlignment="1">
      <alignment vertical="center"/>
    </xf>
    <xf numFmtId="9" fontId="25" fillId="4" borderId="0" xfId="0" applyNumberFormat="1" applyFont="1" applyFill="1" applyBorder="1" applyAlignment="1">
      <alignment vertical="center"/>
    </xf>
    <xf numFmtId="0" fontId="26" fillId="4" borderId="0" xfId="0" applyFont="1" applyFill="1" applyBorder="1" applyAlignment="1">
      <alignment vertical="center"/>
    </xf>
    <xf numFmtId="0" fontId="31" fillId="4" borderId="0" xfId="0" applyFont="1" applyFill="1" applyBorder="1" applyAlignment="1">
      <alignment vertical="center"/>
    </xf>
    <xf numFmtId="0" fontId="31" fillId="4" borderId="0" xfId="0" applyFont="1" applyFill="1" applyAlignment="1">
      <alignment vertical="center"/>
    </xf>
    <xf numFmtId="166" fontId="32" fillId="4" borderId="0" xfId="0" applyNumberFormat="1" applyFont="1" applyFill="1" applyBorder="1" applyAlignment="1">
      <alignment horizontal="right" vertical="center"/>
    </xf>
    <xf numFmtId="0" fontId="21" fillId="4" borderId="0" xfId="0" applyFont="1" applyFill="1" applyAlignment="1">
      <alignment vertical="center"/>
    </xf>
    <xf numFmtId="0" fontId="21" fillId="4" borderId="0" xfId="0" applyFont="1" applyFill="1" applyAlignment="1">
      <alignment vertical="center" wrapText="1"/>
    </xf>
    <xf numFmtId="0" fontId="0" fillId="4" borderId="0" xfId="0" applyFont="1" applyFill="1" applyAlignment="1">
      <alignment vertical="center" wrapText="1"/>
    </xf>
    <xf numFmtId="0" fontId="5" fillId="4" borderId="0" xfId="0" applyFont="1" applyFill="1"/>
    <xf numFmtId="165" fontId="9" fillId="5" borderId="0" xfId="1" applyNumberFormat="1" applyFont="1" applyFill="1" applyBorder="1" applyAlignment="1">
      <alignment vertical="center"/>
    </xf>
    <xf numFmtId="165" fontId="14" fillId="5" borderId="1" xfId="1" applyNumberFormat="1" applyFont="1" applyFill="1" applyBorder="1" applyAlignment="1">
      <alignment vertical="center"/>
    </xf>
    <xf numFmtId="165" fontId="9" fillId="5" borderId="1" xfId="1" applyNumberFormat="1" applyFont="1" applyFill="1" applyBorder="1" applyAlignment="1">
      <alignment vertical="center"/>
    </xf>
    <xf numFmtId="165" fontId="30" fillId="5" borderId="0" xfId="1" applyNumberFormat="1" applyFont="1" applyFill="1" applyBorder="1" applyAlignment="1">
      <alignment vertical="center"/>
    </xf>
    <xf numFmtId="165" fontId="12" fillId="5" borderId="0" xfId="1" applyNumberFormat="1" applyFont="1" applyFill="1" applyBorder="1" applyAlignment="1">
      <alignment vertical="center"/>
    </xf>
    <xf numFmtId="9" fontId="30" fillId="5" borderId="0" xfId="0" applyNumberFormat="1" applyFont="1" applyFill="1" applyBorder="1" applyAlignment="1">
      <alignment vertical="center"/>
    </xf>
    <xf numFmtId="9" fontId="12" fillId="5" borderId="0" xfId="0" applyNumberFormat="1" applyFont="1" applyFill="1" applyBorder="1" applyAlignment="1">
      <alignment vertical="center"/>
    </xf>
    <xf numFmtId="9" fontId="30" fillId="5" borderId="1" xfId="0" applyNumberFormat="1" applyFont="1" applyFill="1" applyBorder="1" applyAlignment="1">
      <alignment vertical="center"/>
    </xf>
    <xf numFmtId="3" fontId="28" fillId="5" borderId="0" xfId="0" applyNumberFormat="1" applyFont="1" applyFill="1" applyBorder="1" applyAlignment="1">
      <alignment vertical="center"/>
    </xf>
    <xf numFmtId="165" fontId="28" fillId="5" borderId="0" xfId="1" applyNumberFormat="1" applyFont="1" applyFill="1" applyBorder="1" applyAlignment="1">
      <alignment vertical="center"/>
    </xf>
    <xf numFmtId="165" fontId="28" fillId="5" borderId="1" xfId="1" applyNumberFormat="1" applyFont="1" applyFill="1" applyBorder="1" applyAlignment="1">
      <alignment vertical="center"/>
    </xf>
    <xf numFmtId="165" fontId="0" fillId="4" borderId="0" xfId="0" applyNumberFormat="1" applyFill="1"/>
    <xf numFmtId="9" fontId="14" fillId="5" borderId="0" xfId="7" applyFont="1" applyFill="1" applyBorder="1" applyAlignment="1">
      <alignment vertical="center"/>
    </xf>
    <xf numFmtId="9" fontId="29" fillId="5" borderId="2" xfId="7" applyFont="1" applyFill="1" applyBorder="1" applyAlignment="1">
      <alignment vertical="center"/>
    </xf>
    <xf numFmtId="0" fontId="14" fillId="0" borderId="0" xfId="0" applyFont="1" applyFill="1"/>
    <xf numFmtId="0" fontId="12" fillId="3" borderId="2" xfId="2" applyFont="1" applyFill="1" applyBorder="1" applyAlignment="1">
      <alignment horizontal="right"/>
    </xf>
    <xf numFmtId="0" fontId="12" fillId="3" borderId="1" xfId="2" quotePrefix="1" applyNumberFormat="1" applyFont="1" applyFill="1" applyBorder="1" applyAlignment="1">
      <alignment horizontal="right"/>
    </xf>
    <xf numFmtId="3" fontId="11" fillId="3" borderId="0" xfId="2" applyNumberFormat="1" applyFont="1" applyFill="1" applyBorder="1" applyAlignment="1">
      <alignment horizontal="right"/>
    </xf>
    <xf numFmtId="3" fontId="11" fillId="3" borderId="0" xfId="2" applyNumberFormat="1" applyFont="1" applyFill="1" applyBorder="1"/>
    <xf numFmtId="3" fontId="11" fillId="3" borderId="1" xfId="2" applyNumberFormat="1" applyFont="1" applyFill="1" applyBorder="1" applyAlignment="1">
      <alignment horizontal="right"/>
    </xf>
    <xf numFmtId="174" fontId="11" fillId="3" borderId="0" xfId="7" applyNumberFormat="1" applyFont="1" applyFill="1" applyBorder="1" applyAlignment="1">
      <alignment horizontal="right"/>
    </xf>
    <xf numFmtId="174" fontId="11" fillId="3" borderId="0" xfId="7" applyNumberFormat="1" applyFont="1" applyFill="1" applyBorder="1"/>
    <xf numFmtId="174" fontId="11" fillId="3" borderId="1" xfId="7" applyNumberFormat="1" applyFont="1" applyFill="1" applyBorder="1"/>
    <xf numFmtId="166" fontId="11" fillId="3" borderId="0" xfId="2" applyNumberFormat="1" applyFont="1" applyFill="1" applyBorder="1" applyAlignment="1">
      <alignment horizontal="right"/>
    </xf>
    <xf numFmtId="0" fontId="14" fillId="4" borderId="0" xfId="0" applyFont="1" applyFill="1"/>
    <xf numFmtId="1" fontId="33" fillId="4" borderId="0" xfId="2" quotePrefix="1" applyNumberFormat="1" applyFont="1" applyFill="1" applyBorder="1" applyAlignment="1">
      <alignment horizontal="left"/>
    </xf>
    <xf numFmtId="0" fontId="34" fillId="4" borderId="0" xfId="2" applyFont="1" applyFill="1" applyBorder="1" applyAlignment="1">
      <alignment horizontal="left"/>
    </xf>
    <xf numFmtId="1" fontId="3" fillId="4" borderId="0" xfId="2" quotePrefix="1" applyNumberFormat="1" applyFont="1" applyFill="1" applyBorder="1" applyAlignment="1">
      <alignment horizontal="left"/>
    </xf>
    <xf numFmtId="1" fontId="35" fillId="4" borderId="0" xfId="2" quotePrefix="1" applyNumberFormat="1" applyFont="1" applyFill="1" applyBorder="1" applyAlignment="1">
      <alignment vertical="top" wrapText="1"/>
    </xf>
    <xf numFmtId="0" fontId="4" fillId="4" borderId="2" xfId="2" applyFont="1" applyFill="1" applyBorder="1" applyAlignment="1">
      <alignment horizontal="left"/>
    </xf>
    <xf numFmtId="1" fontId="3" fillId="4" borderId="1" xfId="2" quotePrefix="1" applyNumberFormat="1" applyFont="1" applyFill="1" applyBorder="1" applyAlignment="1">
      <alignment horizontal="left"/>
    </xf>
    <xf numFmtId="1" fontId="4" fillId="4" borderId="1" xfId="2" quotePrefix="1" applyNumberFormat="1" applyFont="1" applyFill="1" applyBorder="1" applyAlignment="1">
      <alignment horizontal="left"/>
    </xf>
    <xf numFmtId="1" fontId="4" fillId="4" borderId="0" xfId="2" quotePrefix="1" applyNumberFormat="1" applyFont="1" applyFill="1" applyBorder="1" applyAlignment="1">
      <alignment horizontal="left"/>
    </xf>
    <xf numFmtId="1" fontId="3" fillId="4" borderId="0" xfId="2" applyNumberFormat="1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right"/>
    </xf>
    <xf numFmtId="1" fontId="3" fillId="4" borderId="1" xfId="2" quotePrefix="1" applyNumberFormat="1" applyFont="1" applyFill="1" applyBorder="1" applyAlignment="1">
      <alignment horizontal="right"/>
    </xf>
    <xf numFmtId="3" fontId="3" fillId="4" borderId="0" xfId="2" quotePrefix="1" applyNumberFormat="1" applyFont="1" applyFill="1" applyBorder="1" applyAlignment="1">
      <alignment horizontal="right"/>
    </xf>
    <xf numFmtId="3" fontId="3" fillId="4" borderId="1" xfId="2" quotePrefix="1" applyNumberFormat="1" applyFont="1" applyFill="1" applyBorder="1" applyAlignment="1">
      <alignment horizontal="right"/>
    </xf>
    <xf numFmtId="3" fontId="4" fillId="4" borderId="0" xfId="2" quotePrefix="1" applyNumberFormat="1" applyFont="1" applyFill="1" applyBorder="1" applyAlignment="1">
      <alignment horizontal="left"/>
    </xf>
    <xf numFmtId="174" fontId="11" fillId="4" borderId="0" xfId="7" applyNumberFormat="1" applyFont="1" applyFill="1" applyBorder="1"/>
    <xf numFmtId="43" fontId="11" fillId="4" borderId="0" xfId="1" applyFont="1" applyFill="1" applyBorder="1" applyAlignment="1">
      <alignment horizontal="right"/>
    </xf>
    <xf numFmtId="173" fontId="14" fillId="4" borderId="0" xfId="0" applyNumberFormat="1" applyFont="1" applyFill="1"/>
    <xf numFmtId="0" fontId="11" fillId="4" borderId="0" xfId="2" applyFont="1" applyFill="1" applyBorder="1"/>
    <xf numFmtId="3" fontId="11" fillId="4" borderId="0" xfId="2" applyNumberFormat="1" applyFont="1" applyFill="1" applyBorder="1"/>
    <xf numFmtId="166" fontId="14" fillId="4" borderId="0" xfId="0" applyNumberFormat="1" applyFont="1" applyFill="1"/>
    <xf numFmtId="3" fontId="11" fillId="4" borderId="1" xfId="2" applyNumberFormat="1" applyFont="1" applyFill="1" applyBorder="1"/>
    <xf numFmtId="174" fontId="11" fillId="4" borderId="0" xfId="7" applyNumberFormat="1" applyFont="1" applyFill="1" applyBorder="1" applyAlignment="1"/>
    <xf numFmtId="175" fontId="11" fillId="4" borderId="0" xfId="2" applyNumberFormat="1" applyFont="1" applyFill="1" applyBorder="1"/>
    <xf numFmtId="166" fontId="11" fillId="4" borderId="0" xfId="2" applyNumberFormat="1" applyFont="1" applyFill="1" applyBorder="1" applyAlignment="1">
      <alignment horizontal="right"/>
    </xf>
    <xf numFmtId="0" fontId="14" fillId="4" borderId="1" xfId="0" applyFont="1" applyFill="1" applyBorder="1"/>
    <xf numFmtId="176" fontId="11" fillId="4" borderId="0" xfId="1" applyNumberFormat="1" applyFont="1" applyFill="1" applyBorder="1" applyAlignment="1">
      <alignment horizontal="right"/>
    </xf>
    <xf numFmtId="176" fontId="11" fillId="4" borderId="0" xfId="2" applyNumberFormat="1" applyFont="1" applyFill="1" applyBorder="1" applyAlignment="1">
      <alignment horizontal="right"/>
    </xf>
    <xf numFmtId="176" fontId="11" fillId="4" borderId="0" xfId="2" applyNumberFormat="1" applyFont="1" applyFill="1" applyBorder="1"/>
    <xf numFmtId="0" fontId="36" fillId="4" borderId="0" xfId="12" applyNumberFormat="1" applyFont="1" applyFill="1" applyBorder="1" applyAlignment="1" applyProtection="1"/>
    <xf numFmtId="174" fontId="11" fillId="4" borderId="1" xfId="7" applyNumberFormat="1" applyFont="1" applyFill="1" applyBorder="1" applyAlignment="1">
      <alignment horizontal="right"/>
    </xf>
    <xf numFmtId="174" fontId="11" fillId="4" borderId="1" xfId="7" applyNumberFormat="1" applyFont="1" applyFill="1" applyBorder="1"/>
    <xf numFmtId="174" fontId="11" fillId="4" borderId="0" xfId="7" applyNumberFormat="1" applyFont="1" applyFill="1" applyBorder="1" applyAlignment="1">
      <alignment horizontal="right"/>
    </xf>
    <xf numFmtId="165" fontId="9" fillId="3" borderId="0" xfId="1" applyNumberFormat="1" applyFont="1" applyFill="1" applyBorder="1" applyAlignment="1">
      <alignment horizontal="right"/>
    </xf>
    <xf numFmtId="165" fontId="9" fillId="4" borderId="0" xfId="1" applyNumberFormat="1" applyFont="1" applyFill="1" applyBorder="1"/>
    <xf numFmtId="165" fontId="9" fillId="0" borderId="0" xfId="1" applyNumberFormat="1" applyFont="1" applyFill="1" applyBorder="1"/>
    <xf numFmtId="0" fontId="37" fillId="4" borderId="0" xfId="13" applyFill="1">
      <alignment horizontal="left"/>
    </xf>
    <xf numFmtId="0" fontId="37" fillId="4" borderId="0" xfId="13" quotePrefix="1" applyFill="1">
      <alignment horizontal="left"/>
    </xf>
    <xf numFmtId="0" fontId="37" fillId="4" borderId="8" xfId="13" applyFill="1" applyBorder="1">
      <alignment horizontal="left"/>
    </xf>
    <xf numFmtId="0" fontId="38" fillId="4" borderId="0" xfId="14" applyFill="1">
      <alignment horizontal="left"/>
    </xf>
    <xf numFmtId="0" fontId="39" fillId="4" borderId="0" xfId="15" applyFill="1" applyBorder="1">
      <alignment horizontal="left"/>
    </xf>
    <xf numFmtId="0" fontId="38" fillId="4" borderId="0" xfId="14" quotePrefix="1" applyFill="1">
      <alignment horizontal="left"/>
    </xf>
    <xf numFmtId="0" fontId="37" fillId="4" borderId="8" xfId="13" quotePrefix="1" applyFill="1" applyBorder="1">
      <alignment horizontal="left"/>
    </xf>
    <xf numFmtId="0" fontId="39" fillId="4" borderId="0" xfId="15" quotePrefix="1" applyFill="1" applyBorder="1">
      <alignment horizontal="left"/>
    </xf>
    <xf numFmtId="0" fontId="39" fillId="4" borderId="9" xfId="15" quotePrefix="1" applyFill="1" applyBorder="1">
      <alignment horizontal="left"/>
    </xf>
    <xf numFmtId="0" fontId="38" fillId="4" borderId="0" xfId="14" applyFill="1" applyBorder="1">
      <alignment horizontal="left"/>
    </xf>
    <xf numFmtId="0" fontId="39" fillId="4" borderId="8" xfId="16" applyFill="1" applyBorder="1">
      <alignment horizontal="left"/>
    </xf>
    <xf numFmtId="49" fontId="11" fillId="4" borderId="0" xfId="2" quotePrefix="1" applyNumberFormat="1" applyFont="1" applyFill="1" applyBorder="1" applyAlignment="1">
      <alignment horizontal="right"/>
    </xf>
    <xf numFmtId="37" fontId="3" fillId="0" borderId="7" xfId="2" applyNumberFormat="1" applyFont="1" applyFill="1" applyBorder="1" applyAlignment="1">
      <alignment horizontal="center"/>
    </xf>
    <xf numFmtId="166" fontId="9" fillId="3" borderId="7" xfId="2" applyNumberFormat="1" applyFont="1" applyFill="1" applyBorder="1" applyAlignment="1">
      <alignment horizontal="right"/>
    </xf>
    <xf numFmtId="166" fontId="9" fillId="4" borderId="7" xfId="2" applyNumberFormat="1" applyFont="1" applyFill="1" applyBorder="1"/>
    <xf numFmtId="166" fontId="9" fillId="0" borderId="7" xfId="2" applyNumberFormat="1" applyFont="1" applyFill="1" applyBorder="1"/>
    <xf numFmtId="49" fontId="3" fillId="4" borderId="1" xfId="2" applyNumberFormat="1" applyFont="1" applyFill="1" applyBorder="1" applyAlignment="1">
      <alignment horizontal="center"/>
    </xf>
    <xf numFmtId="0" fontId="37" fillId="4" borderId="1" xfId="17" applyFill="1" applyBorder="1">
      <alignment horizontal="center"/>
    </xf>
    <xf numFmtId="0" fontId="9" fillId="0" borderId="4" xfId="2" applyNumberFormat="1" applyFont="1" applyFill="1" applyBorder="1"/>
    <xf numFmtId="166" fontId="9" fillId="3" borderId="4" xfId="2" applyNumberFormat="1" applyFont="1" applyFill="1" applyBorder="1"/>
    <xf numFmtId="166" fontId="9" fillId="0" borderId="4" xfId="2" applyNumberFormat="1" applyFont="1" applyFill="1" applyBorder="1"/>
    <xf numFmtId="177" fontId="9" fillId="2" borderId="0" xfId="2" applyNumberFormat="1" applyFont="1" applyFill="1" applyBorder="1"/>
    <xf numFmtId="177" fontId="9" fillId="0" borderId="0" xfId="2" applyNumberFormat="1" applyFont="1" applyFill="1" applyBorder="1"/>
    <xf numFmtId="177" fontId="9" fillId="0" borderId="0" xfId="2" applyNumberFormat="1" applyFont="1" applyFill="1" applyBorder="1" applyAlignment="1">
      <alignment horizontal="right"/>
    </xf>
    <xf numFmtId="177" fontId="9" fillId="2" borderId="3" xfId="2" applyNumberFormat="1" applyFont="1" applyFill="1" applyBorder="1"/>
    <xf numFmtId="177" fontId="9" fillId="0" borderId="3" xfId="2" applyNumberFormat="1" applyFont="1" applyFill="1" applyBorder="1" applyAlignment="1">
      <alignment horizontal="right"/>
    </xf>
    <xf numFmtId="177" fontId="9" fillId="2" borderId="0" xfId="2" quotePrefix="1" applyNumberFormat="1" applyFont="1" applyFill="1" applyBorder="1" applyAlignment="1">
      <alignment horizontal="right"/>
    </xf>
    <xf numFmtId="177" fontId="9" fillId="0" borderId="0" xfId="2" quotePrefix="1" applyNumberFormat="1" applyFont="1" applyFill="1" applyBorder="1" applyAlignment="1">
      <alignment horizontal="right"/>
    </xf>
    <xf numFmtId="177" fontId="9" fillId="0" borderId="3" xfId="2" applyNumberFormat="1" applyFont="1" applyFill="1" applyBorder="1"/>
    <xf numFmtId="177" fontId="9" fillId="0" borderId="2" xfId="2" applyNumberFormat="1" applyFont="1" applyFill="1" applyBorder="1"/>
    <xf numFmtId="177" fontId="9" fillId="2" borderId="1" xfId="2" applyNumberFormat="1" applyFont="1" applyFill="1" applyBorder="1"/>
    <xf numFmtId="177" fontId="9" fillId="0" borderId="1" xfId="2" applyNumberFormat="1" applyFont="1" applyFill="1" applyBorder="1"/>
    <xf numFmtId="177" fontId="10" fillId="2" borderId="1" xfId="2" applyNumberFormat="1" applyFont="1" applyFill="1" applyBorder="1" applyAlignment="1">
      <alignment horizontal="right"/>
    </xf>
    <xf numFmtId="177" fontId="9" fillId="0" borderId="1" xfId="2" applyNumberFormat="1" applyFont="1" applyFill="1" applyBorder="1" applyAlignment="1">
      <alignment horizontal="right"/>
    </xf>
    <xf numFmtId="177" fontId="10" fillId="2" borderId="1" xfId="2" applyNumberFormat="1" applyFont="1" applyFill="1" applyBorder="1"/>
    <xf numFmtId="0" fontId="21" fillId="4" borderId="0" xfId="0" applyFont="1" applyFill="1" applyAlignment="1">
      <alignment horizontal="right" vertical="top" wrapText="1"/>
    </xf>
    <xf numFmtId="0" fontId="21" fillId="4" borderId="6" xfId="0" quotePrefix="1" applyFont="1" applyFill="1" applyBorder="1" applyAlignment="1">
      <alignment horizontal="right" vertical="top" wrapText="1"/>
    </xf>
    <xf numFmtId="3" fontId="14" fillId="4" borderId="0" xfId="0" applyNumberFormat="1" applyFont="1" applyFill="1"/>
    <xf numFmtId="174" fontId="11" fillId="5" borderId="0" xfId="7" applyNumberFormat="1" applyFont="1" applyFill="1" applyBorder="1"/>
    <xf numFmtId="0" fontId="12" fillId="5" borderId="2" xfId="2" applyFont="1" applyFill="1" applyBorder="1" applyAlignment="1">
      <alignment horizontal="right"/>
    </xf>
    <xf numFmtId="166" fontId="11" fillId="5" borderId="0" xfId="2" applyNumberFormat="1" applyFont="1" applyFill="1" applyBorder="1"/>
    <xf numFmtId="3" fontId="11" fillId="5" borderId="0" xfId="2" applyNumberFormat="1" applyFont="1" applyFill="1" applyBorder="1" applyAlignment="1">
      <alignment horizontal="right"/>
    </xf>
    <xf numFmtId="3" fontId="11" fillId="5" borderId="1" xfId="2" applyNumberFormat="1" applyFont="1" applyFill="1" applyBorder="1" applyAlignment="1">
      <alignment horizontal="right"/>
    </xf>
    <xf numFmtId="3" fontId="11" fillId="5" borderId="0" xfId="2" applyNumberFormat="1" applyFont="1" applyFill="1" applyBorder="1"/>
    <xf numFmtId="174" fontId="11" fillId="5" borderId="1" xfId="7" applyNumberFormat="1" applyFont="1" applyFill="1" applyBorder="1"/>
    <xf numFmtId="166" fontId="11" fillId="5" borderId="0" xfId="2" applyNumberFormat="1" applyFont="1" applyFill="1" applyBorder="1" applyAlignment="1">
      <alignment horizontal="right"/>
    </xf>
    <xf numFmtId="0" fontId="11" fillId="5" borderId="1" xfId="2" quotePrefix="1" applyNumberFormat="1" applyFont="1" applyFill="1" applyBorder="1" applyAlignment="1">
      <alignment horizontal="right"/>
    </xf>
    <xf numFmtId="0" fontId="10" fillId="4" borderId="0" xfId="2" applyNumberFormat="1" applyFont="1" applyFill="1" applyBorder="1" applyAlignment="1">
      <alignment horizontal="right"/>
    </xf>
    <xf numFmtId="0" fontId="10" fillId="4" borderId="1" xfId="2" applyNumberFormat="1" applyFont="1" applyFill="1" applyBorder="1" applyAlignment="1">
      <alignment horizontal="right"/>
    </xf>
    <xf numFmtId="166" fontId="9" fillId="5" borderId="0" xfId="2" applyNumberFormat="1" applyFont="1" applyFill="1" applyBorder="1" applyAlignment="1">
      <alignment horizontal="right"/>
    </xf>
    <xf numFmtId="165" fontId="9" fillId="5" borderId="0" xfId="1" applyNumberFormat="1" applyFont="1" applyFill="1" applyBorder="1" applyAlignment="1">
      <alignment horizontal="right"/>
    </xf>
    <xf numFmtId="166" fontId="9" fillId="5" borderId="1" xfId="2" applyNumberFormat="1" applyFont="1" applyFill="1" applyBorder="1" applyAlignment="1">
      <alignment horizontal="right"/>
    </xf>
    <xf numFmtId="166" fontId="9" fillId="5" borderId="7" xfId="2" applyNumberFormat="1" applyFont="1" applyFill="1" applyBorder="1" applyAlignment="1">
      <alignment horizontal="right"/>
    </xf>
    <xf numFmtId="49" fontId="37" fillId="6" borderId="0" xfId="18" applyFill="1">
      <alignment horizontal="right"/>
    </xf>
    <xf numFmtId="166" fontId="3" fillId="0" borderId="1" xfId="2" applyNumberFormat="1" applyFont="1" applyFill="1" applyBorder="1"/>
    <xf numFmtId="0" fontId="21" fillId="4" borderId="5" xfId="0" applyFont="1" applyFill="1" applyBorder="1" applyAlignment="1">
      <alignment horizontal="right" vertical="top" wrapText="1"/>
    </xf>
    <xf numFmtId="0" fontId="36" fillId="4" borderId="0" xfId="12" applyFont="1" applyFill="1" applyAlignment="1"/>
    <xf numFmtId="0" fontId="36" fillId="4" borderId="0" xfId="12" applyFill="1" applyAlignment="1"/>
    <xf numFmtId="0" fontId="3" fillId="4" borderId="0" xfId="2" applyFont="1" applyFill="1" applyAlignment="1">
      <alignment horizontal="left" vertical="top" wrapText="1"/>
    </xf>
    <xf numFmtId="0" fontId="0" fillId="4" borderId="0" xfId="0" applyFill="1" applyAlignment="1">
      <alignment vertical="top" wrapText="1"/>
    </xf>
    <xf numFmtId="0" fontId="14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21" fillId="4" borderId="0" xfId="0" applyFont="1" applyFill="1" applyAlignment="1">
      <alignment horizontal="left" vertical="center" wrapText="1"/>
    </xf>
    <xf numFmtId="0" fontId="27" fillId="4" borderId="2" xfId="0" applyFont="1" applyFill="1" applyBorder="1" applyAlignment="1">
      <alignment horizontal="center" vertical="center"/>
    </xf>
    <xf numFmtId="165" fontId="14" fillId="5" borderId="0" xfId="0" applyNumberFormat="1" applyFont="1" applyFill="1" applyBorder="1" applyAlignment="1">
      <alignment horizontal="center" vertical="center"/>
    </xf>
    <xf numFmtId="0" fontId="25" fillId="4" borderId="5" xfId="9" applyFont="1" applyFill="1" applyBorder="1" applyAlignment="1">
      <alignment vertical="top" wrapText="1"/>
    </xf>
    <xf numFmtId="0" fontId="25" fillId="4" borderId="0" xfId="9" applyFont="1" applyFill="1" applyBorder="1" applyAlignment="1">
      <alignment vertical="top" wrapText="1"/>
    </xf>
    <xf numFmtId="0" fontId="25" fillId="4" borderId="6" xfId="9" applyFont="1" applyFill="1" applyBorder="1" applyAlignment="1">
      <alignment vertical="top" wrapText="1"/>
    </xf>
    <xf numFmtId="0" fontId="21" fillId="4" borderId="5" xfId="0" applyFont="1" applyFill="1" applyBorder="1" applyAlignment="1">
      <alignment horizontal="right" vertical="top" wrapText="1"/>
    </xf>
    <xf numFmtId="0" fontId="21" fillId="4" borderId="0" xfId="0" applyFont="1" applyFill="1" applyBorder="1" applyAlignment="1">
      <alignment horizontal="right" vertical="top" wrapText="1"/>
    </xf>
    <xf numFmtId="0" fontId="21" fillId="4" borderId="6" xfId="0" applyFont="1" applyFill="1" applyBorder="1" applyAlignment="1">
      <alignment horizontal="right" vertical="top" wrapText="1"/>
    </xf>
    <xf numFmtId="0" fontId="4" fillId="0" borderId="0" xfId="8" applyFont="1" applyFill="1" applyBorder="1" applyAlignment="1" applyProtection="1">
      <alignment horizontal="center"/>
      <protection locked="0"/>
    </xf>
    <xf numFmtId="176" fontId="9" fillId="5" borderId="0" xfId="1" applyNumberFormat="1" applyFont="1" applyFill="1" applyBorder="1" applyAlignment="1">
      <alignment horizontal="right"/>
    </xf>
    <xf numFmtId="166" fontId="11" fillId="3" borderId="1" xfId="2" applyNumberFormat="1" applyFont="1" applyFill="1" applyBorder="1" applyAlignment="1">
      <alignment horizontal="right"/>
    </xf>
    <xf numFmtId="166" fontId="11" fillId="4" borderId="1" xfId="2" applyNumberFormat="1" applyFont="1" applyFill="1" applyBorder="1"/>
  </cellXfs>
  <cellStyles count="19">
    <cellStyle name="1000-sep (2 dec)_EXTRGN99" xfId="3" xr:uid="{00000000-0005-0000-0000-000000000000}"/>
    <cellStyle name="Comma" xfId="1" builtinId="3"/>
    <cellStyle name="Comma 9" xfId="10" xr:uid="{00000000-0005-0000-0000-000002000000}"/>
    <cellStyle name="Normal" xfId="0" builtinId="0"/>
    <cellStyle name="Normal 11 2" xfId="5" xr:uid="{00000000-0005-0000-0000-000004000000}"/>
    <cellStyle name="Normal 16" xfId="9" xr:uid="{00000000-0005-0000-0000-000005000000}"/>
    <cellStyle name="Normal 2" xfId="4" xr:uid="{00000000-0005-0000-0000-000006000000}"/>
    <cellStyle name="Normal_EXTRGN99" xfId="2" xr:uid="{00000000-0005-0000-0000-000007000000}"/>
    <cellStyle name="Normal_Sheet1" xfId="8" xr:uid="{00000000-0005-0000-0000-000008000000}"/>
    <cellStyle name="Percent" xfId="7" builtinId="5"/>
    <cellStyle name="Percent 10" xfId="11" xr:uid="{00000000-0005-0000-0000-00000A000000}"/>
    <cellStyle name="Percent 3 3" xfId="6" xr:uid="{00000000-0005-0000-0000-00000B000000}"/>
    <cellStyle name="Table - Heading Center" xfId="17" xr:uid="{00000000-0005-0000-0000-00000C000000}"/>
    <cellStyle name="Table - Note Number" xfId="18" xr:uid="{957C6D21-CAC1-45E5-B1DA-92A6E3F2C112}"/>
    <cellStyle name="Table - Notes" xfId="12" xr:uid="{00000000-0005-0000-0000-00000D000000}"/>
    <cellStyle name="Table - Spacerrow" xfId="14" xr:uid="{00000000-0005-0000-0000-00000E000000}"/>
    <cellStyle name="Table - Text" xfId="13" xr:uid="{00000000-0005-0000-0000-00000F000000}"/>
    <cellStyle name="Table - Text Heading 1" xfId="16" xr:uid="{00000000-0005-0000-0000-000010000000}"/>
    <cellStyle name="Table - Text Total" xfId="1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APPORTERING\REGNSKAB\2000\Trykning%20af%20regnskab!\EXTRGN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K Regnskab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78"/>
  <sheetViews>
    <sheetView tabSelected="1" zoomScaleNormal="100" workbookViewId="0">
      <selection activeCell="J13" sqref="J13"/>
    </sheetView>
  </sheetViews>
  <sheetFormatPr defaultColWidth="9.109375" defaultRowHeight="13.2" x14ac:dyDescent="0.25"/>
  <cols>
    <col min="1" max="1" width="7.109375" style="274" customWidth="1"/>
    <col min="2" max="2" width="39.5546875" style="274" customWidth="1"/>
    <col min="3" max="3" width="9.109375" style="274"/>
    <col min="4" max="4" width="9.109375" style="264"/>
    <col min="5" max="5" width="9.109375" style="274"/>
    <col min="6" max="6" width="10.5546875" style="274" customWidth="1"/>
    <col min="7" max="7" width="8.33203125" style="274" customWidth="1"/>
    <col min="8" max="8" width="9.109375" style="274"/>
    <col min="9" max="9" width="13" style="274" customWidth="1"/>
    <col min="10" max="64" width="9.109375" style="274"/>
    <col min="65" max="16384" width="9.109375" style="264"/>
  </cols>
  <sheetData>
    <row r="1" spans="2:11" s="274" customFormat="1" x14ac:dyDescent="0.25"/>
    <row r="2" spans="2:11" s="274" customFormat="1" ht="15.6" x14ac:dyDescent="0.3">
      <c r="B2" s="275" t="s">
        <v>218</v>
      </c>
    </row>
    <row r="3" spans="2:11" s="274" customFormat="1" ht="12" customHeight="1" x14ac:dyDescent="0.25">
      <c r="B3" s="276"/>
    </row>
    <row r="4" spans="2:11" ht="12" customHeight="1" x14ac:dyDescent="0.25">
      <c r="B4" s="279"/>
      <c r="C4" s="279"/>
      <c r="D4" s="265"/>
      <c r="E4" s="350"/>
      <c r="F4" s="285"/>
      <c r="G4" s="285"/>
      <c r="H4" s="285"/>
      <c r="K4" s="292"/>
    </row>
    <row r="5" spans="2:11" ht="12" customHeight="1" x14ac:dyDescent="0.25">
      <c r="B5" s="280"/>
      <c r="C5" s="281"/>
      <c r="D5" s="266" t="s">
        <v>286</v>
      </c>
      <c r="E5" s="357" t="s">
        <v>285</v>
      </c>
      <c r="F5" s="286">
        <v>2017</v>
      </c>
      <c r="G5" s="286" t="s">
        <v>17</v>
      </c>
      <c r="H5" s="286">
        <v>2015</v>
      </c>
      <c r="K5" s="292"/>
    </row>
    <row r="6" spans="2:11" ht="12" customHeight="1" x14ac:dyDescent="0.25">
      <c r="B6" s="282" t="s">
        <v>219</v>
      </c>
      <c r="C6" s="282"/>
      <c r="D6" s="96"/>
      <c r="E6" s="351"/>
      <c r="F6" s="282"/>
      <c r="G6" s="282"/>
      <c r="H6" s="293"/>
      <c r="K6" s="292"/>
    </row>
    <row r="7" spans="2:11" ht="12" customHeight="1" x14ac:dyDescent="0.25">
      <c r="B7" s="277" t="s">
        <v>2</v>
      </c>
      <c r="C7" s="277"/>
      <c r="D7" s="267">
        <v>163.1</v>
      </c>
      <c r="E7" s="294">
        <v>172.8</v>
      </c>
      <c r="F7" s="287">
        <v>657</v>
      </c>
      <c r="G7" s="287">
        <v>680</v>
      </c>
      <c r="H7" s="294">
        <v>540</v>
      </c>
      <c r="J7" s="126"/>
      <c r="K7" s="292"/>
    </row>
    <row r="8" spans="2:11" ht="12" customHeight="1" x14ac:dyDescent="0.25">
      <c r="B8" s="277" t="s">
        <v>220</v>
      </c>
      <c r="C8" s="277"/>
      <c r="D8" s="267">
        <v>96.5</v>
      </c>
      <c r="E8" s="294">
        <v>106.9</v>
      </c>
      <c r="F8" s="287">
        <v>397</v>
      </c>
      <c r="G8" s="287">
        <v>458</v>
      </c>
      <c r="H8" s="294">
        <v>371</v>
      </c>
      <c r="J8" s="126"/>
      <c r="K8" s="292"/>
    </row>
    <row r="9" spans="2:11" ht="12" customHeight="1" x14ac:dyDescent="0.25">
      <c r="B9" s="277" t="s">
        <v>221</v>
      </c>
      <c r="C9" s="277"/>
      <c r="D9" s="267">
        <v>48.9</v>
      </c>
      <c r="E9" s="294">
        <v>54.8</v>
      </c>
      <c r="F9" s="287">
        <v>200</v>
      </c>
      <c r="G9" s="287">
        <v>242</v>
      </c>
      <c r="H9" s="294">
        <v>236</v>
      </c>
      <c r="J9" s="126"/>
      <c r="K9" s="292"/>
    </row>
    <row r="10" spans="2:11" ht="12" customHeight="1" x14ac:dyDescent="0.25">
      <c r="B10" s="277" t="s">
        <v>9</v>
      </c>
      <c r="C10" s="277"/>
      <c r="D10" s="267">
        <v>37.299999999999997</v>
      </c>
      <c r="E10" s="294">
        <v>44.1</v>
      </c>
      <c r="F10" s="287">
        <v>158</v>
      </c>
      <c r="G10" s="287">
        <v>200</v>
      </c>
      <c r="H10" s="294">
        <v>210</v>
      </c>
      <c r="I10" s="295"/>
      <c r="J10" s="126"/>
      <c r="K10" s="292"/>
    </row>
    <row r="11" spans="2:11" ht="12" customHeight="1" x14ac:dyDescent="0.25">
      <c r="B11" s="277" t="s">
        <v>11</v>
      </c>
      <c r="C11" s="277"/>
      <c r="D11" s="273">
        <v>9</v>
      </c>
      <c r="E11" s="126">
        <v>13.7</v>
      </c>
      <c r="F11" s="287">
        <v>40</v>
      </c>
      <c r="G11" s="287">
        <v>-107</v>
      </c>
      <c r="H11" s="294">
        <v>143</v>
      </c>
      <c r="J11" s="126"/>
      <c r="K11" s="292"/>
    </row>
    <row r="12" spans="2:11" ht="12" customHeight="1" x14ac:dyDescent="0.25">
      <c r="B12" s="277" t="s">
        <v>222</v>
      </c>
      <c r="C12" s="277"/>
      <c r="D12" s="273">
        <v>-7.9</v>
      </c>
      <c r="E12" s="126">
        <v>-8.9</v>
      </c>
      <c r="F12" s="287">
        <v>-36</v>
      </c>
      <c r="G12" s="287">
        <v>-35</v>
      </c>
      <c r="H12" s="294">
        <v>-16</v>
      </c>
      <c r="J12" s="126"/>
    </row>
    <row r="13" spans="2:11" ht="12" customHeight="1" x14ac:dyDescent="0.25">
      <c r="B13" s="277" t="s">
        <v>223</v>
      </c>
      <c r="C13" s="277"/>
      <c r="D13" s="273">
        <v>1.1000000000000001</v>
      </c>
      <c r="E13" s="126">
        <v>4.8</v>
      </c>
      <c r="F13" s="287">
        <v>3</v>
      </c>
      <c r="G13" s="287">
        <v>-142</v>
      </c>
      <c r="H13" s="294">
        <v>127</v>
      </c>
      <c r="J13" s="126"/>
    </row>
    <row r="14" spans="2:11" ht="12" customHeight="1" x14ac:dyDescent="0.25">
      <c r="B14" s="277" t="s">
        <v>224</v>
      </c>
      <c r="C14" s="277"/>
      <c r="D14" s="273">
        <v>0.7</v>
      </c>
      <c r="E14" s="126">
        <v>4.5999999999999996</v>
      </c>
      <c r="F14" s="287">
        <v>2</v>
      </c>
      <c r="G14" s="287">
        <v>-142</v>
      </c>
      <c r="H14" s="294">
        <v>126</v>
      </c>
      <c r="J14" s="126"/>
    </row>
    <row r="15" spans="2:11" ht="12" customHeight="1" x14ac:dyDescent="0.25">
      <c r="B15" s="280" t="s">
        <v>225</v>
      </c>
      <c r="C15" s="280"/>
      <c r="D15" s="384">
        <v>0.7</v>
      </c>
      <c r="E15" s="385">
        <v>5.6</v>
      </c>
      <c r="F15" s="288">
        <v>2</v>
      </c>
      <c r="G15" s="288">
        <v>43</v>
      </c>
      <c r="H15" s="296">
        <v>126</v>
      </c>
      <c r="J15" s="126"/>
    </row>
    <row r="16" spans="2:11" ht="12" customHeight="1" x14ac:dyDescent="0.25">
      <c r="B16" s="282" t="s">
        <v>226</v>
      </c>
      <c r="C16" s="282"/>
      <c r="D16" s="268"/>
      <c r="E16" s="354"/>
      <c r="F16" s="289"/>
      <c r="G16" s="289"/>
      <c r="H16" s="126"/>
      <c r="J16" s="348"/>
    </row>
    <row r="17" spans="2:10" ht="12" customHeight="1" x14ac:dyDescent="0.25">
      <c r="B17" s="277" t="s">
        <v>227</v>
      </c>
      <c r="C17" s="277"/>
      <c r="D17" s="267">
        <v>1435.2</v>
      </c>
      <c r="E17" s="352">
        <v>1365.5</v>
      </c>
      <c r="F17" s="287">
        <v>1385</v>
      </c>
      <c r="G17" s="287">
        <v>1390</v>
      </c>
      <c r="H17" s="294">
        <v>1579</v>
      </c>
      <c r="J17" s="348"/>
    </row>
    <row r="18" spans="2:10" ht="12" customHeight="1" x14ac:dyDescent="0.25">
      <c r="B18" s="277" t="s">
        <v>228</v>
      </c>
      <c r="C18" s="277"/>
      <c r="D18" s="267">
        <v>1736.8</v>
      </c>
      <c r="E18" s="352">
        <v>1698.9</v>
      </c>
      <c r="F18" s="287">
        <v>1647</v>
      </c>
      <c r="G18" s="287">
        <v>1571</v>
      </c>
      <c r="H18" s="294">
        <v>1867</v>
      </c>
      <c r="J18" s="348"/>
    </row>
    <row r="19" spans="2:10" ht="12" customHeight="1" x14ac:dyDescent="0.25">
      <c r="B19" s="277" t="s">
        <v>229</v>
      </c>
      <c r="C19" s="277"/>
      <c r="D19" s="267">
        <v>892.2</v>
      </c>
      <c r="E19" s="352">
        <v>786.2</v>
      </c>
      <c r="F19" s="287">
        <v>791</v>
      </c>
      <c r="G19" s="287">
        <v>781</v>
      </c>
      <c r="H19" s="294">
        <v>976</v>
      </c>
      <c r="J19" s="348"/>
    </row>
    <row r="20" spans="2:10" ht="12" customHeight="1" x14ac:dyDescent="0.25">
      <c r="B20" s="277" t="s">
        <v>230</v>
      </c>
      <c r="C20" s="277"/>
      <c r="D20" s="267">
        <v>844.6</v>
      </c>
      <c r="E20" s="352">
        <v>912.7</v>
      </c>
      <c r="F20" s="287">
        <v>856</v>
      </c>
      <c r="G20" s="287">
        <v>790</v>
      </c>
      <c r="H20" s="294">
        <v>891</v>
      </c>
      <c r="J20" s="348"/>
    </row>
    <row r="21" spans="2:10" ht="12" customHeight="1" x14ac:dyDescent="0.25">
      <c r="B21" s="277" t="s">
        <v>231</v>
      </c>
      <c r="C21" s="277"/>
      <c r="D21" s="267">
        <v>1464.4</v>
      </c>
      <c r="E21" s="352">
        <v>1378.9</v>
      </c>
      <c r="F21" s="287">
        <v>1405.9999999999998</v>
      </c>
      <c r="G21" s="287">
        <v>1388</v>
      </c>
      <c r="H21" s="294">
        <v>1588</v>
      </c>
      <c r="J21" s="348"/>
    </row>
    <row r="22" spans="2:10" ht="12" customHeight="1" x14ac:dyDescent="0.25">
      <c r="B22" s="277" t="s">
        <v>232</v>
      </c>
      <c r="C22" s="277"/>
      <c r="D22" s="267">
        <v>577</v>
      </c>
      <c r="E22" s="352">
        <v>596.20000000000005</v>
      </c>
      <c r="F22" s="287">
        <v>619.70000000000005</v>
      </c>
      <c r="G22" s="287">
        <v>609</v>
      </c>
      <c r="H22" s="294">
        <v>613</v>
      </c>
      <c r="J22" s="348"/>
    </row>
    <row r="23" spans="2:10" ht="12" customHeight="1" x14ac:dyDescent="0.25">
      <c r="B23" s="280" t="s">
        <v>50</v>
      </c>
      <c r="C23" s="280"/>
      <c r="D23" s="269">
        <v>173.6</v>
      </c>
      <c r="E23" s="353">
        <v>214.8</v>
      </c>
      <c r="F23" s="288">
        <v>134</v>
      </c>
      <c r="G23" s="288">
        <v>76</v>
      </c>
      <c r="H23" s="296">
        <v>168</v>
      </c>
      <c r="J23" s="348"/>
    </row>
    <row r="24" spans="2:10" ht="12" customHeight="1" x14ac:dyDescent="0.25">
      <c r="B24" s="282" t="s">
        <v>233</v>
      </c>
      <c r="C24" s="282"/>
      <c r="D24" s="96"/>
      <c r="E24" s="351"/>
      <c r="F24" s="282"/>
      <c r="G24" s="282"/>
      <c r="H24" s="293"/>
      <c r="J24" s="348"/>
    </row>
    <row r="25" spans="2:10" ht="12" customHeight="1" x14ac:dyDescent="0.25">
      <c r="B25" s="277" t="s">
        <v>234</v>
      </c>
      <c r="C25" s="277"/>
      <c r="D25" s="96"/>
      <c r="E25" s="351"/>
      <c r="F25" s="277"/>
      <c r="G25" s="277"/>
      <c r="H25" s="293"/>
      <c r="J25" s="348"/>
    </row>
    <row r="26" spans="2:10" ht="12" customHeight="1" x14ac:dyDescent="0.25">
      <c r="B26" s="277" t="s">
        <v>235</v>
      </c>
      <c r="C26" s="277"/>
      <c r="D26" s="270">
        <v>0.59166155732679337</v>
      </c>
      <c r="E26" s="349">
        <v>0.61899999999999999</v>
      </c>
      <c r="F26" s="290">
        <v>0.60426179604261798</v>
      </c>
      <c r="G26" s="290">
        <v>0.67400000000000004</v>
      </c>
      <c r="H26" s="290">
        <v>0.68600000000000005</v>
      </c>
      <c r="J26" s="349"/>
    </row>
    <row r="27" spans="2:10" ht="12" customHeight="1" x14ac:dyDescent="0.25">
      <c r="B27" s="277" t="s">
        <v>236</v>
      </c>
      <c r="C27" s="277"/>
      <c r="D27" s="270">
        <v>0.2998160637645616</v>
      </c>
      <c r="E27" s="349">
        <v>0.317</v>
      </c>
      <c r="F27" s="290">
        <v>0.30441400304414001</v>
      </c>
      <c r="G27" s="290">
        <v>0.35599999999999998</v>
      </c>
      <c r="H27" s="290">
        <v>0.436</v>
      </c>
      <c r="J27" s="349"/>
    </row>
    <row r="28" spans="2:10" ht="12" customHeight="1" x14ac:dyDescent="0.25">
      <c r="B28" s="277" t="s">
        <v>237</v>
      </c>
      <c r="C28" s="277"/>
      <c r="D28" s="270">
        <v>0.22869405272838747</v>
      </c>
      <c r="E28" s="349">
        <v>0.255</v>
      </c>
      <c r="F28" s="290">
        <v>0.24048706240487061</v>
      </c>
      <c r="G28" s="290">
        <v>0.29399999999999998</v>
      </c>
      <c r="H28" s="290">
        <v>0.38900000000000001</v>
      </c>
      <c r="J28" s="349"/>
    </row>
    <row r="29" spans="2:10" ht="12" customHeight="1" x14ac:dyDescent="0.25">
      <c r="B29" s="277" t="s">
        <v>238</v>
      </c>
      <c r="C29" s="277"/>
      <c r="D29" s="270">
        <v>5.5E-2</v>
      </c>
      <c r="E29" s="349">
        <v>7.9000000000000001E-2</v>
      </c>
      <c r="F29" s="290">
        <v>6.0882800608828003E-2</v>
      </c>
      <c r="G29" s="290">
        <v>-0.157</v>
      </c>
      <c r="H29" s="290">
        <v>0.26500000000000001</v>
      </c>
      <c r="J29" s="349"/>
    </row>
    <row r="30" spans="2:10" ht="12" customHeight="1" x14ac:dyDescent="0.25">
      <c r="B30" s="277" t="s">
        <v>239</v>
      </c>
      <c r="C30" s="277"/>
      <c r="D30" s="271">
        <v>3.0630658145566255E-3</v>
      </c>
      <c r="E30" s="349">
        <v>2.3E-2</v>
      </c>
      <c r="F30" s="307">
        <v>3.0630658145566255E-3</v>
      </c>
      <c r="G30" s="307">
        <v>-0.16200000000000001</v>
      </c>
      <c r="H30" s="297">
        <v>0.17399999999999999</v>
      </c>
      <c r="J30" s="349"/>
    </row>
    <row r="31" spans="2:10" ht="12" customHeight="1" x14ac:dyDescent="0.25">
      <c r="B31" s="277" t="s">
        <v>240</v>
      </c>
      <c r="C31" s="277"/>
      <c r="D31" s="271">
        <v>2.4E-2</v>
      </c>
      <c r="E31" s="349">
        <v>3.9E-2</v>
      </c>
      <c r="F31" s="290">
        <v>2.7742420446003512E-2</v>
      </c>
      <c r="G31" s="290">
        <v>-7.1999999999999995E-2</v>
      </c>
      <c r="H31" s="290">
        <v>0.13200000000000001</v>
      </c>
      <c r="J31" s="349"/>
    </row>
    <row r="32" spans="2:10" ht="12" customHeight="1" x14ac:dyDescent="0.25">
      <c r="B32" s="280" t="s">
        <v>241</v>
      </c>
      <c r="C32" s="280"/>
      <c r="D32" s="272">
        <v>0.51400000000000001</v>
      </c>
      <c r="E32" s="355">
        <v>0.46300000000000002</v>
      </c>
      <c r="F32" s="305">
        <v>0.48026715239829992</v>
      </c>
      <c r="G32" s="305">
        <v>0.497</v>
      </c>
      <c r="H32" s="306">
        <v>0.52300000000000002</v>
      </c>
      <c r="J32" s="349"/>
    </row>
    <row r="33" spans="2:10" ht="12" customHeight="1" x14ac:dyDescent="0.25">
      <c r="B33" s="282" t="s">
        <v>242</v>
      </c>
      <c r="C33" s="282"/>
      <c r="D33" s="96"/>
      <c r="E33" s="351"/>
      <c r="F33" s="282"/>
      <c r="G33" s="282"/>
      <c r="H33" s="298"/>
    </row>
    <row r="34" spans="2:10" ht="12" customHeight="1" x14ac:dyDescent="0.25">
      <c r="B34" s="277" t="s">
        <v>243</v>
      </c>
      <c r="C34" s="283"/>
      <c r="D34" s="273">
        <v>0</v>
      </c>
      <c r="E34" s="356">
        <v>0.1</v>
      </c>
      <c r="F34" s="291">
        <v>3.8831364675638323E-2</v>
      </c>
      <c r="G34" s="291">
        <v>-2.2999999999999998</v>
      </c>
      <c r="H34" s="299">
        <v>2.4</v>
      </c>
    </row>
    <row r="35" spans="2:10" ht="12" customHeight="1" x14ac:dyDescent="0.25">
      <c r="B35" s="277" t="s">
        <v>244</v>
      </c>
      <c r="C35" s="283"/>
      <c r="D35" s="96">
        <v>0</v>
      </c>
      <c r="E35" s="351">
        <v>0.1</v>
      </c>
      <c r="F35" s="291">
        <v>3.8831364675638323E-2</v>
      </c>
      <c r="G35" s="291">
        <v>-2.2999999999999998</v>
      </c>
      <c r="H35" s="299">
        <v>2.4</v>
      </c>
    </row>
    <row r="36" spans="2:10" ht="12" customHeight="1" x14ac:dyDescent="0.25">
      <c r="B36" s="277" t="s">
        <v>245</v>
      </c>
      <c r="C36" s="284"/>
      <c r="D36" s="96">
        <v>0</v>
      </c>
      <c r="E36" s="351">
        <v>0</v>
      </c>
      <c r="F36" s="291">
        <v>0.02</v>
      </c>
      <c r="G36" s="291">
        <v>0.4</v>
      </c>
      <c r="H36" s="299">
        <v>0</v>
      </c>
    </row>
    <row r="37" spans="2:10" ht="12" customHeight="1" x14ac:dyDescent="0.25">
      <c r="B37" s="277" t="s">
        <v>246</v>
      </c>
      <c r="C37" s="284"/>
      <c r="D37" s="96">
        <v>11.596491038877677</v>
      </c>
      <c r="E37" s="351">
        <v>10.7</v>
      </c>
      <c r="F37" s="301">
        <v>12.838741935483878</v>
      </c>
      <c r="G37" s="301">
        <v>11.8</v>
      </c>
      <c r="H37" s="302">
        <v>18.399999999999999</v>
      </c>
    </row>
    <row r="38" spans="2:10" ht="12" customHeight="1" x14ac:dyDescent="0.25">
      <c r="B38" s="277" t="s">
        <v>247</v>
      </c>
      <c r="C38" s="277"/>
      <c r="D38" s="96">
        <v>44.6</v>
      </c>
      <c r="E38" s="351">
        <v>71</v>
      </c>
      <c r="F38" s="301">
        <v>53.5</v>
      </c>
      <c r="G38" s="301">
        <v>63.5</v>
      </c>
      <c r="H38" s="303">
        <v>97.5</v>
      </c>
    </row>
    <row r="39" spans="2:10" ht="11.25" customHeight="1" x14ac:dyDescent="0.25">
      <c r="B39" s="277" t="s">
        <v>248</v>
      </c>
      <c r="C39" s="277"/>
      <c r="D39" s="96">
        <v>73.905976999999993</v>
      </c>
      <c r="E39" s="351">
        <v>62</v>
      </c>
      <c r="F39" s="301">
        <v>62</v>
      </c>
      <c r="G39" s="301">
        <v>62</v>
      </c>
      <c r="H39" s="301">
        <v>63.8</v>
      </c>
    </row>
    <row r="40" spans="2:10" s="274" customFormat="1" ht="14.1" customHeight="1" x14ac:dyDescent="0.25">
      <c r="B40" s="280" t="s">
        <v>249</v>
      </c>
      <c r="C40" s="300"/>
      <c r="D40" s="96">
        <v>67.946552999999994</v>
      </c>
      <c r="E40" s="351">
        <v>62</v>
      </c>
      <c r="F40" s="301">
        <v>62</v>
      </c>
      <c r="G40" s="301">
        <v>62.9</v>
      </c>
      <c r="H40" s="301">
        <v>51.7</v>
      </c>
    </row>
    <row r="41" spans="2:10" s="274" customFormat="1" ht="4.5" customHeight="1" x14ac:dyDescent="0.25"/>
    <row r="42" spans="2:10" s="274" customFormat="1" ht="12.75" customHeight="1" x14ac:dyDescent="0.25">
      <c r="B42" s="304"/>
      <c r="C42" s="304"/>
      <c r="D42" s="304"/>
      <c r="E42" s="304"/>
      <c r="F42" s="304"/>
      <c r="G42" s="304"/>
      <c r="H42" s="278"/>
      <c r="I42" s="278"/>
      <c r="J42" s="278"/>
    </row>
    <row r="43" spans="2:10" s="274" customFormat="1" x14ac:dyDescent="0.25">
      <c r="B43" s="367"/>
      <c r="C43" s="368"/>
      <c r="D43" s="368"/>
      <c r="E43" s="368"/>
      <c r="F43" s="368"/>
      <c r="G43" s="368"/>
    </row>
    <row r="44" spans="2:10" s="274" customFormat="1" x14ac:dyDescent="0.25">
      <c r="B44" s="367"/>
      <c r="C44" s="368"/>
      <c r="D44" s="368"/>
      <c r="E44" s="368"/>
      <c r="F44" s="368"/>
      <c r="G44" s="368"/>
    </row>
    <row r="45" spans="2:10" s="274" customFormat="1" x14ac:dyDescent="0.25"/>
    <row r="46" spans="2:10" s="274" customFormat="1" x14ac:dyDescent="0.25"/>
    <row r="47" spans="2:10" s="274" customFormat="1" x14ac:dyDescent="0.25"/>
    <row r="48" spans="2:10" s="274" customFormat="1" x14ac:dyDescent="0.25"/>
    <row r="49" s="274" customFormat="1" x14ac:dyDescent="0.25"/>
    <row r="50" s="274" customFormat="1" x14ac:dyDescent="0.25"/>
    <row r="51" s="274" customFormat="1" x14ac:dyDescent="0.25"/>
    <row r="52" s="274" customFormat="1" x14ac:dyDescent="0.25"/>
    <row r="53" s="274" customFormat="1" x14ac:dyDescent="0.25"/>
    <row r="54" s="274" customFormat="1" x14ac:dyDescent="0.25"/>
    <row r="55" s="274" customFormat="1" x14ac:dyDescent="0.25"/>
    <row r="56" s="274" customFormat="1" x14ac:dyDescent="0.25"/>
    <row r="57" s="274" customFormat="1" x14ac:dyDescent="0.25"/>
    <row r="58" s="274" customFormat="1" x14ac:dyDescent="0.25"/>
    <row r="59" s="274" customFormat="1" x14ac:dyDescent="0.25"/>
    <row r="60" s="274" customFormat="1" x14ac:dyDescent="0.25"/>
    <row r="61" s="274" customFormat="1" x14ac:dyDescent="0.25"/>
    <row r="62" s="274" customFormat="1" x14ac:dyDescent="0.25"/>
    <row r="63" s="274" customFormat="1" x14ac:dyDescent="0.25"/>
    <row r="64" s="274" customFormat="1" x14ac:dyDescent="0.25"/>
    <row r="65" s="274" customFormat="1" x14ac:dyDescent="0.25"/>
    <row r="66" s="274" customFormat="1" x14ac:dyDescent="0.25"/>
    <row r="67" s="274" customFormat="1" x14ac:dyDescent="0.25"/>
    <row r="68" s="274" customFormat="1" x14ac:dyDescent="0.25"/>
    <row r="69" s="274" customFormat="1" x14ac:dyDescent="0.25"/>
    <row r="70" s="274" customFormat="1" x14ac:dyDescent="0.25"/>
    <row r="71" s="274" customFormat="1" x14ac:dyDescent="0.25"/>
    <row r="72" s="274" customFormat="1" x14ac:dyDescent="0.25"/>
    <row r="73" s="274" customFormat="1" x14ac:dyDescent="0.25"/>
    <row r="74" s="274" customFormat="1" x14ac:dyDescent="0.25"/>
    <row r="75" s="274" customFormat="1" x14ac:dyDescent="0.25"/>
    <row r="76" s="274" customFormat="1" x14ac:dyDescent="0.25"/>
    <row r="77" s="274" customFormat="1" x14ac:dyDescent="0.25"/>
    <row r="78" s="274" customFormat="1" x14ac:dyDescent="0.25"/>
  </sheetData>
  <mergeCells count="2">
    <mergeCell ref="B43:G43"/>
    <mergeCell ref="B44:G44"/>
  </mergeCells>
  <pageMargins left="0.7" right="0.7" top="0.75" bottom="0.75" header="0.3" footer="0.3"/>
  <pageSetup paperSize="9" orientation="portrait" verticalDpi="0" r:id="rId1"/>
  <ignoredErrors>
    <ignoredError sqref="G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P43"/>
  <sheetViews>
    <sheetView showGridLines="0" zoomScale="85" zoomScaleNormal="85" workbookViewId="0">
      <selection activeCell="L20" sqref="L20"/>
    </sheetView>
  </sheetViews>
  <sheetFormatPr defaultColWidth="8.33203125" defaultRowHeight="10.199999999999999" x14ac:dyDescent="0.2"/>
  <cols>
    <col min="1" max="1" width="7.5546875" style="2" customWidth="1"/>
    <col min="2" max="2" width="4.6640625" style="2" customWidth="1"/>
    <col min="3" max="3" width="1.88671875" style="2" customWidth="1"/>
    <col min="4" max="4" width="53.109375" style="2" customWidth="1"/>
    <col min="5" max="5" width="7.33203125" style="2" bestFit="1" customWidth="1"/>
    <col min="6" max="8" width="10.109375" style="2" customWidth="1"/>
    <col min="9" max="9" width="10.109375" style="6" customWidth="1"/>
    <col min="10" max="10" width="4.5546875" style="2" customWidth="1"/>
    <col min="11" max="16384" width="8.33203125" style="2"/>
  </cols>
  <sheetData>
    <row r="1" spans="1:16" ht="20.100000000000001" customHeight="1" x14ac:dyDescent="0.2">
      <c r="A1" s="1"/>
      <c r="F1" s="3"/>
      <c r="G1" s="3"/>
      <c r="H1" s="3"/>
      <c r="I1" s="3"/>
    </row>
    <row r="2" spans="1:16" ht="20.100000000000001" customHeight="1" x14ac:dyDescent="0.3">
      <c r="A2" s="4"/>
      <c r="B2" s="6"/>
      <c r="C2" s="7"/>
      <c r="D2" s="5" t="s">
        <v>0</v>
      </c>
      <c r="E2" s="5"/>
      <c r="F2" s="6"/>
      <c r="G2" s="6"/>
      <c r="H2" s="6"/>
      <c r="I2" s="2"/>
    </row>
    <row r="3" spans="1:16" ht="12" customHeight="1" x14ac:dyDescent="0.2">
      <c r="A3" s="3"/>
      <c r="B3" s="8"/>
      <c r="C3" s="3"/>
      <c r="D3" s="3"/>
      <c r="E3" s="3"/>
      <c r="F3" s="3"/>
      <c r="G3" s="3"/>
      <c r="H3" s="3"/>
      <c r="I3" s="3"/>
      <c r="J3" s="3"/>
    </row>
    <row r="4" spans="1:16" ht="33.75" customHeight="1" x14ac:dyDescent="0.2">
      <c r="A4" s="3"/>
      <c r="B4" s="10"/>
      <c r="C4" s="11"/>
      <c r="D4" s="9"/>
      <c r="E4" s="9"/>
      <c r="F4" s="12"/>
      <c r="G4" s="12"/>
      <c r="H4" s="124"/>
      <c r="I4" s="12"/>
      <c r="J4" s="3"/>
    </row>
    <row r="5" spans="1:16" ht="12" customHeight="1" x14ac:dyDescent="0.2">
      <c r="A5" s="3"/>
      <c r="B5" s="10"/>
      <c r="C5" s="11"/>
      <c r="D5" s="14"/>
      <c r="E5" s="128"/>
      <c r="F5" s="15"/>
      <c r="G5" s="358"/>
      <c r="H5" s="125"/>
      <c r="I5" s="16"/>
      <c r="J5" s="3"/>
    </row>
    <row r="6" spans="1:16" ht="12" customHeight="1" x14ac:dyDescent="0.2">
      <c r="A6" s="3"/>
      <c r="B6" s="19"/>
      <c r="C6" s="20"/>
      <c r="D6" s="17" t="s">
        <v>1</v>
      </c>
      <c r="E6" s="328" t="s">
        <v>257</v>
      </c>
      <c r="F6" s="123" t="s">
        <v>286</v>
      </c>
      <c r="G6" s="359" t="s">
        <v>285</v>
      </c>
      <c r="H6" s="90">
        <v>2017</v>
      </c>
      <c r="I6" s="90">
        <v>2016</v>
      </c>
      <c r="J6" s="3"/>
    </row>
    <row r="7" spans="1:16" ht="12" customHeight="1" x14ac:dyDescent="0.2">
      <c r="A7" s="22"/>
      <c r="B7" s="23"/>
      <c r="C7" s="23"/>
      <c r="D7" s="24"/>
      <c r="E7" s="129"/>
      <c r="F7" s="25"/>
      <c r="G7" s="360"/>
      <c r="H7" s="322"/>
      <c r="I7" s="23"/>
      <c r="J7" s="3"/>
    </row>
    <row r="8" spans="1:16" ht="12" customHeight="1" x14ac:dyDescent="0.2">
      <c r="A8" s="22"/>
      <c r="B8" s="27"/>
      <c r="C8" s="27"/>
      <c r="D8" s="311" t="s">
        <v>2</v>
      </c>
      <c r="E8" s="130"/>
      <c r="F8" s="308">
        <v>163.1</v>
      </c>
      <c r="G8" s="361">
        <v>172.8</v>
      </c>
      <c r="H8" s="309">
        <v>656.99099999999999</v>
      </c>
      <c r="I8" s="310">
        <v>680.14300000000003</v>
      </c>
      <c r="J8" s="43"/>
      <c r="L8" s="28"/>
      <c r="M8" s="28"/>
      <c r="N8" s="28"/>
      <c r="O8" s="28"/>
      <c r="P8" s="28"/>
    </row>
    <row r="9" spans="1:16" x14ac:dyDescent="0.2">
      <c r="A9" s="29"/>
      <c r="B9" s="27"/>
      <c r="C9" s="27"/>
      <c r="D9" s="311" t="s">
        <v>3</v>
      </c>
      <c r="E9" s="131"/>
      <c r="F9" s="308">
        <v>-66.599999999999994</v>
      </c>
      <c r="G9" s="361">
        <v>-65.900000000000006</v>
      </c>
      <c r="H9" s="309">
        <v>-259.88799999999998</v>
      </c>
      <c r="I9" s="310">
        <v>-221.85900000000001</v>
      </c>
      <c r="J9" s="43"/>
      <c r="L9" s="28"/>
      <c r="M9" s="28"/>
      <c r="N9" s="28"/>
      <c r="O9" s="28"/>
      <c r="P9" s="28"/>
    </row>
    <row r="10" spans="1:16" x14ac:dyDescent="0.2">
      <c r="A10" s="29"/>
      <c r="B10" s="27"/>
      <c r="C10" s="27"/>
      <c r="D10" s="312" t="s">
        <v>4</v>
      </c>
      <c r="E10" s="131"/>
      <c r="F10" s="13">
        <v>-1.5</v>
      </c>
      <c r="G10" s="383">
        <v>-3.5</v>
      </c>
      <c r="H10" s="361">
        <v>-8.5169999999999995</v>
      </c>
      <c r="I10" s="26">
        <v>-21.498000000000001</v>
      </c>
      <c r="J10" s="43"/>
      <c r="L10" s="28"/>
      <c r="M10" s="28"/>
      <c r="N10" s="28"/>
      <c r="O10" s="28"/>
      <c r="P10" s="28"/>
    </row>
    <row r="11" spans="1:16" ht="12" customHeight="1" x14ac:dyDescent="0.2">
      <c r="A11" s="33"/>
      <c r="B11" s="35"/>
      <c r="C11" s="35"/>
      <c r="D11" s="312" t="s">
        <v>5</v>
      </c>
      <c r="E11" s="364" t="s">
        <v>287</v>
      </c>
      <c r="F11" s="25">
        <v>-46.1</v>
      </c>
      <c r="G11" s="361">
        <v>-48.6</v>
      </c>
      <c r="H11" s="48">
        <v>-188.374</v>
      </c>
      <c r="I11" s="34">
        <v>-195.249</v>
      </c>
      <c r="J11" s="43"/>
      <c r="L11" s="28"/>
      <c r="M11" s="28"/>
      <c r="N11" s="28"/>
      <c r="O11" s="28"/>
      <c r="P11" s="28"/>
    </row>
    <row r="12" spans="1:16" ht="12" customHeight="1" x14ac:dyDescent="0.2">
      <c r="A12" s="22"/>
      <c r="B12" s="27"/>
      <c r="C12" s="27"/>
      <c r="D12" s="312" t="s">
        <v>6</v>
      </c>
      <c r="E12" s="364"/>
      <c r="F12" s="25">
        <v>0.6</v>
      </c>
      <c r="G12" s="360">
        <v>0</v>
      </c>
      <c r="H12" s="37">
        <v>2.762</v>
      </c>
      <c r="I12" s="26">
        <v>0</v>
      </c>
      <c r="J12" s="43"/>
      <c r="L12" s="28"/>
      <c r="M12" s="28"/>
      <c r="N12" s="28"/>
      <c r="O12" s="28"/>
      <c r="P12" s="28"/>
    </row>
    <row r="13" spans="1:16" ht="12" customHeight="1" x14ac:dyDescent="0.2">
      <c r="A13" s="22"/>
      <c r="B13" s="27"/>
      <c r="C13" s="27"/>
      <c r="D13" s="311" t="s">
        <v>7</v>
      </c>
      <c r="E13" s="364" t="s">
        <v>287</v>
      </c>
      <c r="F13" s="25">
        <v>-12.2</v>
      </c>
      <c r="G13" s="360">
        <v>-10.6</v>
      </c>
      <c r="H13" s="37">
        <v>-45.006999999999998</v>
      </c>
      <c r="I13" s="26">
        <v>-41.405999999999999</v>
      </c>
      <c r="J13" s="43"/>
      <c r="L13" s="28"/>
      <c r="M13" s="28"/>
      <c r="N13" s="28"/>
      <c r="O13" s="28"/>
      <c r="P13" s="28"/>
    </row>
    <row r="14" spans="1:16" ht="12" customHeight="1" x14ac:dyDescent="0.2">
      <c r="A14" s="22"/>
      <c r="B14" s="27"/>
      <c r="C14" s="27"/>
      <c r="D14" s="311" t="s">
        <v>8</v>
      </c>
      <c r="E14" s="131"/>
      <c r="F14" s="25">
        <v>0</v>
      </c>
      <c r="G14" s="360">
        <v>-0.1</v>
      </c>
      <c r="H14" s="37">
        <v>-0.41799999999999998</v>
      </c>
      <c r="I14" s="26">
        <v>-0.30399999999999999</v>
      </c>
      <c r="J14" s="43"/>
      <c r="L14" s="28"/>
      <c r="M14" s="28"/>
      <c r="N14" s="28"/>
      <c r="O14" s="28"/>
      <c r="P14" s="28"/>
    </row>
    <row r="15" spans="1:16" ht="12" customHeight="1" x14ac:dyDescent="0.2">
      <c r="A15" s="29"/>
      <c r="B15" s="27"/>
      <c r="C15" s="27"/>
      <c r="D15" s="311" t="s">
        <v>10</v>
      </c>
      <c r="E15" s="131" t="s">
        <v>288</v>
      </c>
      <c r="F15" s="25">
        <v>0</v>
      </c>
      <c r="G15" s="360">
        <v>-1</v>
      </c>
      <c r="H15" s="37">
        <v>-3.5720000000000001</v>
      </c>
      <c r="I15" s="26">
        <v>-185</v>
      </c>
      <c r="J15" s="43"/>
      <c r="L15" s="28"/>
      <c r="M15" s="28"/>
      <c r="N15" s="28"/>
      <c r="O15" s="28"/>
      <c r="P15" s="28"/>
    </row>
    <row r="16" spans="1:16" ht="9.75" customHeight="1" x14ac:dyDescent="0.2">
      <c r="A16" s="33"/>
      <c r="B16" s="27"/>
      <c r="C16" s="27"/>
      <c r="D16" s="313" t="s">
        <v>250</v>
      </c>
      <c r="E16" s="327" t="s">
        <v>288</v>
      </c>
      <c r="F16" s="30">
        <v>-28.3</v>
      </c>
      <c r="G16" s="362">
        <v>-29.4</v>
      </c>
      <c r="H16" s="40">
        <v>-114.45099999999999</v>
      </c>
      <c r="I16" s="31">
        <v>-122.215</v>
      </c>
      <c r="J16" s="43"/>
      <c r="L16" s="28"/>
      <c r="M16" s="28"/>
      <c r="N16" s="28"/>
      <c r="O16" s="28"/>
      <c r="P16" s="28"/>
    </row>
    <row r="17" spans="1:16" ht="2.25" customHeight="1" x14ac:dyDescent="0.2">
      <c r="A17" s="22"/>
      <c r="B17" s="27"/>
      <c r="C17" s="27"/>
      <c r="D17" s="314"/>
      <c r="E17" s="131"/>
      <c r="F17" s="25">
        <v>0</v>
      </c>
      <c r="G17" s="360"/>
      <c r="H17" s="37">
        <v>0</v>
      </c>
      <c r="I17" s="26">
        <v>0</v>
      </c>
      <c r="J17" s="43"/>
      <c r="L17" s="28"/>
      <c r="M17" s="28"/>
      <c r="N17" s="28"/>
      <c r="O17" s="28"/>
      <c r="P17" s="28"/>
    </row>
    <row r="18" spans="1:16" x14ac:dyDescent="0.2">
      <c r="A18" s="29"/>
      <c r="B18" s="27"/>
      <c r="C18" s="27"/>
      <c r="D18" s="315" t="s">
        <v>251</v>
      </c>
      <c r="E18" s="131"/>
      <c r="F18" s="25">
        <f>SUM(F8:F17)</f>
        <v>8.9999999999999964</v>
      </c>
      <c r="G18" s="360">
        <f>SUM(G8:G17)</f>
        <v>13.700000000000003</v>
      </c>
      <c r="H18" s="37">
        <v>39.529000000000003</v>
      </c>
      <c r="I18" s="26">
        <v>-107.212</v>
      </c>
      <c r="J18" s="43"/>
      <c r="L18" s="28"/>
      <c r="M18" s="28"/>
      <c r="N18" s="28"/>
      <c r="O18" s="28"/>
      <c r="P18" s="28"/>
    </row>
    <row r="19" spans="1:16" s="3" customFormat="1" ht="12" customHeight="1" x14ac:dyDescent="0.2">
      <c r="A19" s="33"/>
      <c r="B19" s="27"/>
      <c r="C19" s="27"/>
      <c r="D19" s="316"/>
      <c r="E19" s="39"/>
      <c r="F19" s="25"/>
      <c r="G19" s="360"/>
      <c r="H19" s="37"/>
      <c r="I19" s="26"/>
      <c r="J19" s="43"/>
      <c r="K19" s="2"/>
      <c r="L19" s="28"/>
      <c r="M19" s="28"/>
      <c r="N19" s="28"/>
      <c r="O19" s="28"/>
      <c r="P19" s="28"/>
    </row>
    <row r="20" spans="1:16" x14ac:dyDescent="0.2">
      <c r="A20" s="33"/>
      <c r="B20" s="27"/>
      <c r="C20" s="27"/>
      <c r="D20" s="312" t="s">
        <v>12</v>
      </c>
      <c r="E20" s="39"/>
      <c r="F20" s="25">
        <v>1.5</v>
      </c>
      <c r="G20" s="360">
        <v>0.2</v>
      </c>
      <c r="H20" s="37">
        <v>4.2549999999999999</v>
      </c>
      <c r="I20" s="26">
        <v>2.8140000000000001</v>
      </c>
      <c r="J20" s="43"/>
      <c r="L20" s="28"/>
      <c r="M20" s="28"/>
      <c r="N20" s="28"/>
      <c r="O20" s="28"/>
      <c r="P20" s="28"/>
    </row>
    <row r="21" spans="1:16" ht="12" customHeight="1" x14ac:dyDescent="0.2">
      <c r="A21" s="33"/>
      <c r="B21" s="27"/>
      <c r="C21" s="27"/>
      <c r="D21" s="317" t="s">
        <v>13</v>
      </c>
      <c r="E21" s="32"/>
      <c r="F21" s="30">
        <v>-9.4</v>
      </c>
      <c r="G21" s="362">
        <v>-9.1</v>
      </c>
      <c r="H21" s="40">
        <v>-40.600999999999999</v>
      </c>
      <c r="I21" s="31">
        <v>-37.332999999999998</v>
      </c>
      <c r="J21" s="43"/>
      <c r="L21" s="28"/>
      <c r="M21" s="28"/>
      <c r="N21" s="28"/>
      <c r="O21" s="28"/>
      <c r="P21" s="28"/>
    </row>
    <row r="22" spans="1:16" ht="12" customHeight="1" x14ac:dyDescent="0.2">
      <c r="A22" s="33"/>
      <c r="B22" s="27"/>
      <c r="C22" s="27"/>
      <c r="D22" s="314"/>
      <c r="E22" s="44"/>
      <c r="F22" s="25"/>
      <c r="G22" s="360"/>
      <c r="H22" s="126"/>
      <c r="I22" s="43"/>
      <c r="J22" s="43"/>
      <c r="L22" s="28"/>
      <c r="M22" s="28"/>
      <c r="N22" s="28"/>
      <c r="O22" s="28"/>
      <c r="P22" s="28"/>
    </row>
    <row r="23" spans="1:16" x14ac:dyDescent="0.2">
      <c r="A23" s="33"/>
      <c r="B23" s="27"/>
      <c r="C23" s="27"/>
      <c r="D23" s="318" t="s">
        <v>223</v>
      </c>
      <c r="E23" s="39"/>
      <c r="F23" s="25">
        <f>SUM(F18:F21)</f>
        <v>1.0999999999999961</v>
      </c>
      <c r="G23" s="360">
        <f>SUM(G18:G21)</f>
        <v>4.8000000000000025</v>
      </c>
      <c r="H23" s="37">
        <v>3.1840000000000002</v>
      </c>
      <c r="I23" s="26">
        <v>-141.73099999999999</v>
      </c>
      <c r="J23" s="43"/>
      <c r="L23" s="28"/>
      <c r="M23" s="28"/>
      <c r="N23" s="28"/>
      <c r="O23" s="28"/>
      <c r="P23" s="28"/>
    </row>
    <row r="24" spans="1:16" x14ac:dyDescent="0.2">
      <c r="A24" s="33"/>
      <c r="B24" s="27"/>
      <c r="C24" s="27"/>
      <c r="D24" s="316"/>
      <c r="E24" s="39"/>
      <c r="F24" s="25"/>
      <c r="G24" s="360"/>
      <c r="H24" s="37"/>
      <c r="I24" s="26"/>
      <c r="J24" s="43"/>
      <c r="L24" s="28"/>
      <c r="M24" s="28"/>
      <c r="N24" s="28"/>
      <c r="O24" s="28"/>
      <c r="P24" s="28"/>
    </row>
    <row r="25" spans="1:16" ht="11.25" customHeight="1" x14ac:dyDescent="0.2">
      <c r="A25" s="33"/>
      <c r="B25" s="27"/>
      <c r="C25" s="27"/>
      <c r="D25" s="317" t="s">
        <v>252</v>
      </c>
      <c r="E25" s="32"/>
      <c r="F25" s="30">
        <v>-0.4</v>
      </c>
      <c r="G25" s="362">
        <v>-0.2</v>
      </c>
      <c r="H25" s="40">
        <v>-0.77700000000000002</v>
      </c>
      <c r="I25" s="31">
        <v>-0.76</v>
      </c>
      <c r="J25" s="43"/>
      <c r="L25" s="28"/>
      <c r="M25" s="28"/>
      <c r="N25" s="28"/>
      <c r="O25" s="28"/>
      <c r="P25" s="28"/>
    </row>
    <row r="26" spans="1:16" s="3" customFormat="1" ht="12" customHeight="1" x14ac:dyDescent="0.2">
      <c r="A26" s="33"/>
      <c r="B26" s="27"/>
      <c r="C26" s="27"/>
      <c r="D26" s="316"/>
      <c r="E26" s="39"/>
      <c r="F26" s="25"/>
      <c r="G26" s="360"/>
      <c r="H26" s="37"/>
      <c r="I26" s="26"/>
      <c r="J26" s="43"/>
      <c r="K26" s="2"/>
      <c r="L26" s="28"/>
      <c r="M26" s="28"/>
      <c r="N26" s="28"/>
      <c r="O26" s="28"/>
      <c r="P26" s="28"/>
    </row>
    <row r="27" spans="1:16" s="3" customFormat="1" ht="12" customHeight="1" thickBot="1" x14ac:dyDescent="0.25">
      <c r="A27" s="33"/>
      <c r="B27" s="27"/>
      <c r="C27" s="27"/>
      <c r="D27" s="319" t="s">
        <v>224</v>
      </c>
      <c r="E27" s="323"/>
      <c r="F27" s="324">
        <f>+F25+F23</f>
        <v>0.69999999999999607</v>
      </c>
      <c r="G27" s="363">
        <f>+G25+G23</f>
        <v>4.6000000000000023</v>
      </c>
      <c r="H27" s="325">
        <v>2.407</v>
      </c>
      <c r="I27" s="326">
        <v>-142.49100000000001</v>
      </c>
      <c r="J27" s="43"/>
      <c r="K27" s="2"/>
      <c r="L27" s="28"/>
      <c r="M27" s="28"/>
      <c r="N27" s="28"/>
      <c r="O27" s="28"/>
      <c r="P27" s="28"/>
    </row>
    <row r="28" spans="1:16" ht="12" customHeight="1" thickTop="1" x14ac:dyDescent="0.2">
      <c r="A28" s="22"/>
      <c r="B28" s="35"/>
      <c r="C28" s="35"/>
      <c r="D28" s="314" t="s">
        <v>253</v>
      </c>
      <c r="E28" s="38"/>
      <c r="F28" s="25"/>
      <c r="G28" s="360"/>
      <c r="H28" s="37"/>
      <c r="I28" s="26"/>
      <c r="J28" s="43"/>
      <c r="L28" s="28"/>
      <c r="M28" s="28"/>
      <c r="N28" s="28"/>
      <c r="O28" s="28"/>
      <c r="P28" s="28"/>
    </row>
    <row r="29" spans="1:16" ht="12" customHeight="1" x14ac:dyDescent="0.2">
      <c r="A29" s="41"/>
      <c r="B29" s="27"/>
      <c r="C29" s="27"/>
      <c r="D29" s="320"/>
      <c r="E29" s="38"/>
      <c r="F29" s="25"/>
      <c r="G29" s="360"/>
      <c r="H29" s="37"/>
      <c r="I29" s="26"/>
      <c r="J29" s="43"/>
      <c r="L29" s="28"/>
      <c r="M29" s="28"/>
      <c r="N29" s="28"/>
      <c r="O29" s="28"/>
      <c r="P29" s="28"/>
    </row>
    <row r="30" spans="1:16" ht="12" customHeight="1" x14ac:dyDescent="0.2">
      <c r="A30" s="41"/>
      <c r="B30" s="27"/>
      <c r="C30" s="27"/>
      <c r="D30" s="321" t="s">
        <v>254</v>
      </c>
      <c r="E30" s="47"/>
      <c r="F30" s="30"/>
      <c r="G30" s="362"/>
      <c r="H30" s="40"/>
      <c r="I30" s="31"/>
      <c r="J30" s="43"/>
      <c r="L30" s="28"/>
      <c r="M30" s="28"/>
      <c r="N30" s="28"/>
      <c r="O30" s="28"/>
      <c r="P30" s="28"/>
    </row>
    <row r="31" spans="1:16" ht="12" customHeight="1" x14ac:dyDescent="0.2">
      <c r="A31" s="29"/>
      <c r="B31" s="27"/>
      <c r="C31" s="27"/>
      <c r="D31" s="311" t="s">
        <v>255</v>
      </c>
      <c r="E31" s="46"/>
      <c r="F31" s="25">
        <v>0</v>
      </c>
      <c r="G31" s="360">
        <v>0.1</v>
      </c>
      <c r="H31" s="37">
        <v>0.04</v>
      </c>
      <c r="I31" s="26">
        <v>-2.2653577106518288</v>
      </c>
      <c r="J31" s="43"/>
      <c r="L31" s="28"/>
      <c r="M31" s="28"/>
      <c r="N31" s="28"/>
      <c r="O31" s="28"/>
      <c r="P31" s="28"/>
    </row>
    <row r="32" spans="1:16" ht="12" customHeight="1" x14ac:dyDescent="0.2">
      <c r="A32" s="33"/>
      <c r="B32" s="27"/>
      <c r="C32" s="27"/>
      <c r="D32" s="311" t="s">
        <v>256</v>
      </c>
      <c r="E32" s="36"/>
      <c r="F32" s="25">
        <v>0</v>
      </c>
      <c r="G32" s="360">
        <v>0.1</v>
      </c>
      <c r="H32" s="48">
        <v>0.04</v>
      </c>
      <c r="I32" s="34">
        <v>-2.2653577106518288</v>
      </c>
      <c r="J32" s="43"/>
      <c r="L32" s="28"/>
      <c r="M32" s="28"/>
      <c r="N32" s="28"/>
      <c r="O32" s="28"/>
      <c r="P32" s="28"/>
    </row>
    <row r="33" spans="1:10" ht="12" customHeight="1" x14ac:dyDescent="0.2">
      <c r="A33" s="3"/>
      <c r="B33" s="128"/>
      <c r="C33" s="128"/>
      <c r="D33" s="369"/>
      <c r="E33" s="369"/>
      <c r="F33" s="369"/>
      <c r="G33" s="369"/>
      <c r="H33" s="369"/>
      <c r="I33" s="369"/>
      <c r="J33" s="49"/>
    </row>
    <row r="34" spans="1:10" ht="3.75" customHeight="1" x14ac:dyDescent="0.2">
      <c r="A34" s="3"/>
      <c r="B34" s="128"/>
      <c r="C34" s="128"/>
      <c r="D34" s="369"/>
      <c r="E34" s="369"/>
      <c r="F34" s="369"/>
      <c r="G34" s="369"/>
      <c r="H34" s="369"/>
      <c r="I34" s="369"/>
      <c r="J34" s="49"/>
    </row>
    <row r="35" spans="1:10" ht="12" customHeight="1" x14ac:dyDescent="0.2">
      <c r="A35" s="3"/>
      <c r="B35" s="128"/>
      <c r="C35" s="128"/>
      <c r="D35" s="369"/>
      <c r="E35" s="369"/>
      <c r="F35" s="369"/>
      <c r="G35" s="369"/>
      <c r="H35" s="369"/>
      <c r="I35" s="369"/>
      <c r="J35" s="49"/>
    </row>
    <row r="36" spans="1:10" ht="12" customHeight="1" x14ac:dyDescent="0.2">
      <c r="A36" s="3"/>
      <c r="B36" s="128"/>
      <c r="C36" s="128"/>
      <c r="D36" s="369"/>
      <c r="E36" s="369"/>
      <c r="F36" s="369"/>
      <c r="G36" s="369"/>
      <c r="H36" s="369"/>
      <c r="I36" s="369"/>
      <c r="J36" s="49"/>
    </row>
    <row r="37" spans="1:10" x14ac:dyDescent="0.2">
      <c r="A37" s="3"/>
      <c r="B37" s="132"/>
      <c r="C37" s="132"/>
      <c r="D37" s="369"/>
      <c r="E37" s="369"/>
      <c r="F37" s="369"/>
      <c r="G37" s="369"/>
      <c r="H37" s="369"/>
      <c r="I37" s="369"/>
    </row>
    <row r="38" spans="1:10" x14ac:dyDescent="0.2">
      <c r="B38" s="132"/>
      <c r="C38" s="132"/>
      <c r="D38" s="369"/>
      <c r="E38" s="369"/>
      <c r="F38" s="369"/>
      <c r="G38" s="369"/>
      <c r="H38" s="369"/>
      <c r="I38" s="369"/>
    </row>
    <row r="39" spans="1:10" x14ac:dyDescent="0.2">
      <c r="B39" s="132"/>
      <c r="C39" s="132"/>
      <c r="D39" s="369"/>
      <c r="E39" s="369"/>
      <c r="F39" s="369"/>
      <c r="G39" s="369"/>
      <c r="H39" s="369"/>
      <c r="I39" s="369"/>
    </row>
    <row r="40" spans="1:10" x14ac:dyDescent="0.2">
      <c r="B40" s="132"/>
      <c r="C40" s="132"/>
      <c r="D40" s="369"/>
      <c r="E40" s="369"/>
      <c r="F40" s="369"/>
      <c r="G40" s="369"/>
      <c r="H40" s="369"/>
      <c r="I40" s="369"/>
    </row>
    <row r="41" spans="1:10" x14ac:dyDescent="0.2">
      <c r="B41" s="132"/>
      <c r="C41" s="132"/>
      <c r="D41" s="369"/>
      <c r="E41" s="369"/>
      <c r="F41" s="369"/>
      <c r="G41" s="369"/>
      <c r="H41" s="369"/>
      <c r="I41" s="369"/>
    </row>
    <row r="42" spans="1:10" x14ac:dyDescent="0.2">
      <c r="B42" s="132"/>
      <c r="C42" s="132"/>
      <c r="D42" s="370"/>
      <c r="E42" s="370"/>
      <c r="F42" s="370"/>
      <c r="G42" s="370"/>
      <c r="H42" s="370"/>
      <c r="I42" s="370"/>
    </row>
    <row r="43" spans="1:10" x14ac:dyDescent="0.2">
      <c r="B43" s="132"/>
      <c r="C43" s="132"/>
      <c r="D43" s="370"/>
      <c r="E43" s="370"/>
      <c r="F43" s="370"/>
      <c r="G43" s="370"/>
      <c r="H43" s="370"/>
      <c r="I43" s="370"/>
    </row>
  </sheetData>
  <mergeCells count="1">
    <mergeCell ref="D33:I43"/>
  </mergeCells>
  <pageMargins left="0.19685039370078741" right="0.19685039370078741" top="0.19685039370078741" bottom="0.19685039370078741" header="0" footer="0"/>
  <pageSetup paperSize="9" scale="90" orientation="portrait" r:id="rId1"/>
  <headerFooter alignWithMargins="0"/>
  <colBreaks count="1" manualBreakCount="1">
    <brk id="2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50"/>
  <sheetViews>
    <sheetView workbookViewId="0">
      <selection activeCell="G4" sqref="G4"/>
    </sheetView>
  </sheetViews>
  <sheetFormatPr defaultColWidth="9.109375" defaultRowHeight="14.4" x14ac:dyDescent="0.3"/>
  <cols>
    <col min="1" max="1" width="9.109375" style="224"/>
    <col min="2" max="2" width="27.5546875" style="224" customWidth="1"/>
    <col min="3" max="3" width="14.5546875" style="224" customWidth="1"/>
    <col min="4" max="4" width="11.33203125" style="224" customWidth="1"/>
    <col min="5" max="5" width="11.6640625" style="224" customWidth="1"/>
    <col min="6" max="7" width="12.5546875" style="224" customWidth="1"/>
    <col min="8" max="8" width="11.6640625" style="224" customWidth="1"/>
    <col min="9" max="16384" width="9.109375" style="224"/>
  </cols>
  <sheetData>
    <row r="2" spans="2:8" ht="15.6" x14ac:dyDescent="0.3">
      <c r="B2" s="249" t="s">
        <v>203</v>
      </c>
    </row>
    <row r="4" spans="2:8" x14ac:dyDescent="0.3">
      <c r="B4" s="223" t="s">
        <v>204</v>
      </c>
    </row>
    <row r="5" spans="2:8" x14ac:dyDescent="0.3">
      <c r="B5" s="225" t="s">
        <v>205</v>
      </c>
      <c r="C5" s="226">
        <v>43100</v>
      </c>
    </row>
    <row r="6" spans="2:8" x14ac:dyDescent="0.3">
      <c r="B6" s="223"/>
      <c r="C6" s="227"/>
    </row>
    <row r="7" spans="2:8" x14ac:dyDescent="0.3">
      <c r="B7" s="228"/>
      <c r="C7" s="229">
        <v>2018</v>
      </c>
      <c r="D7" s="230">
        <v>2019</v>
      </c>
      <c r="E7" s="230">
        <v>2020</v>
      </c>
      <c r="F7" s="230">
        <v>2018</v>
      </c>
      <c r="G7" s="230">
        <v>2019</v>
      </c>
      <c r="H7" s="230">
        <v>2020</v>
      </c>
    </row>
    <row r="8" spans="2:8" x14ac:dyDescent="0.3">
      <c r="B8" s="231"/>
      <c r="C8" s="374" t="s">
        <v>206</v>
      </c>
      <c r="D8" s="374"/>
      <c r="E8" s="374"/>
      <c r="F8" s="232"/>
      <c r="G8" s="232"/>
      <c r="H8" s="233"/>
    </row>
    <row r="9" spans="2:8" x14ac:dyDescent="0.3">
      <c r="B9" s="228" t="s">
        <v>87</v>
      </c>
      <c r="C9" s="234">
        <v>2756.5268000000005</v>
      </c>
      <c r="D9" s="234">
        <v>3957.2170000000015</v>
      </c>
      <c r="E9" s="234">
        <v>3978.1123000000002</v>
      </c>
      <c r="F9" s="235"/>
      <c r="G9" s="235"/>
      <c r="H9" s="236"/>
    </row>
    <row r="10" spans="2:8" x14ac:dyDescent="0.3">
      <c r="B10" s="228" t="s">
        <v>104</v>
      </c>
      <c r="C10" s="234">
        <v>1883.3528000000001</v>
      </c>
      <c r="D10" s="234">
        <v>2585.3541000000005</v>
      </c>
      <c r="E10" s="234">
        <v>3277.9704000000002</v>
      </c>
      <c r="F10" s="235"/>
      <c r="G10" s="235"/>
      <c r="H10" s="236"/>
    </row>
    <row r="11" spans="2:8" x14ac:dyDescent="0.3">
      <c r="B11" s="228" t="s">
        <v>114</v>
      </c>
      <c r="C11" s="234">
        <v>13496.4247</v>
      </c>
      <c r="D11" s="234">
        <v>18705.678500000009</v>
      </c>
      <c r="E11" s="234">
        <v>20294.962599999995</v>
      </c>
      <c r="F11" s="235"/>
      <c r="G11" s="235"/>
      <c r="H11" s="236"/>
    </row>
    <row r="12" spans="2:8" x14ac:dyDescent="0.3">
      <c r="B12" s="228" t="s">
        <v>189</v>
      </c>
      <c r="C12" s="234">
        <v>1912.6258000000003</v>
      </c>
      <c r="D12" s="234">
        <v>2403.7544000000003</v>
      </c>
      <c r="E12" s="234">
        <v>2523.0963999999999</v>
      </c>
      <c r="F12" s="235"/>
      <c r="G12" s="235"/>
      <c r="H12" s="237"/>
    </row>
    <row r="13" spans="2:8" x14ac:dyDescent="0.3">
      <c r="B13" s="238" t="s">
        <v>207</v>
      </c>
      <c r="C13" s="239">
        <v>20048.930100000001</v>
      </c>
      <c r="D13" s="239">
        <v>27652.004000000012</v>
      </c>
      <c r="E13" s="239">
        <v>30074.141699999996</v>
      </c>
      <c r="F13" s="240"/>
      <c r="G13" s="240"/>
      <c r="H13" s="241"/>
    </row>
    <row r="15" spans="2:8" x14ac:dyDescent="0.3">
      <c r="C15" s="371" t="s">
        <v>284</v>
      </c>
      <c r="D15" s="372"/>
      <c r="E15" s="372"/>
      <c r="F15" s="371"/>
      <c r="G15" s="372"/>
      <c r="H15" s="372"/>
    </row>
    <row r="16" spans="2:8" x14ac:dyDescent="0.3">
      <c r="B16" s="228" t="s">
        <v>87</v>
      </c>
      <c r="C16" s="234">
        <v>273.49290000000002</v>
      </c>
      <c r="D16" s="234">
        <v>362.99970000000008</v>
      </c>
      <c r="E16" s="234">
        <v>321.22980000000001</v>
      </c>
      <c r="F16" s="234"/>
      <c r="G16" s="234"/>
      <c r="H16" s="250"/>
    </row>
    <row r="17" spans="2:8" x14ac:dyDescent="0.3">
      <c r="B17" s="228" t="s">
        <v>104</v>
      </c>
      <c r="C17" s="234">
        <v>0</v>
      </c>
      <c r="D17" s="234">
        <v>0</v>
      </c>
      <c r="E17" s="234">
        <v>0</v>
      </c>
      <c r="F17" s="234"/>
      <c r="G17" s="234"/>
      <c r="H17" s="250"/>
    </row>
    <row r="18" spans="2:8" x14ac:dyDescent="0.3">
      <c r="B18" s="228" t="s">
        <v>114</v>
      </c>
      <c r="C18" s="234">
        <v>547.31570000000011</v>
      </c>
      <c r="D18" s="234">
        <v>725.99940000000015</v>
      </c>
      <c r="E18" s="234">
        <v>612.62419999999997</v>
      </c>
      <c r="F18" s="234"/>
      <c r="G18" s="234"/>
      <c r="H18" s="250"/>
    </row>
    <row r="19" spans="2:8" x14ac:dyDescent="0.3">
      <c r="B19" s="228" t="s">
        <v>189</v>
      </c>
      <c r="C19" s="234">
        <v>0</v>
      </c>
      <c r="D19" s="234">
        <v>0</v>
      </c>
      <c r="E19" s="234">
        <v>0</v>
      </c>
      <c r="F19" s="251"/>
      <c r="G19" s="251"/>
      <c r="H19" s="252"/>
    </row>
    <row r="20" spans="2:8" x14ac:dyDescent="0.3">
      <c r="B20" s="238" t="s">
        <v>207</v>
      </c>
      <c r="C20" s="239">
        <v>820.80860000000007</v>
      </c>
      <c r="D20" s="239">
        <v>1088.9991000000002</v>
      </c>
      <c r="E20" s="239">
        <v>933.85400000000004</v>
      </c>
      <c r="F20" s="253"/>
      <c r="G20" s="253"/>
      <c r="H20" s="254"/>
    </row>
    <row r="22" spans="2:8" x14ac:dyDescent="0.3">
      <c r="C22" s="371" t="s">
        <v>208</v>
      </c>
      <c r="D22" s="372"/>
      <c r="E22" s="372"/>
      <c r="F22" s="372"/>
      <c r="G22" s="372"/>
      <c r="H22" s="372"/>
    </row>
    <row r="23" spans="2:8" x14ac:dyDescent="0.3">
      <c r="B23" s="228" t="s">
        <v>87</v>
      </c>
      <c r="C23" s="234">
        <v>159</v>
      </c>
      <c r="D23" s="234">
        <v>0</v>
      </c>
      <c r="E23" s="234">
        <v>0</v>
      </c>
      <c r="F23" s="255"/>
      <c r="G23" s="255"/>
      <c r="H23" s="256"/>
    </row>
    <row r="24" spans="2:8" x14ac:dyDescent="0.3">
      <c r="B24" s="228" t="s">
        <v>104</v>
      </c>
      <c r="C24" s="234">
        <v>0</v>
      </c>
      <c r="D24" s="234">
        <v>0</v>
      </c>
      <c r="E24" s="234">
        <v>0</v>
      </c>
      <c r="F24" s="255"/>
      <c r="G24" s="255"/>
      <c r="H24" s="256"/>
    </row>
    <row r="25" spans="2:8" x14ac:dyDescent="0.3">
      <c r="B25" s="228" t="s">
        <v>114</v>
      </c>
      <c r="C25" s="234">
        <v>0</v>
      </c>
      <c r="D25" s="234">
        <v>0</v>
      </c>
      <c r="E25" s="234">
        <v>0</v>
      </c>
      <c r="F25" s="255"/>
      <c r="G25" s="255"/>
      <c r="H25" s="256"/>
    </row>
    <row r="26" spans="2:8" x14ac:dyDescent="0.3">
      <c r="B26" s="228" t="s">
        <v>189</v>
      </c>
      <c r="C26" s="234">
        <v>0</v>
      </c>
      <c r="D26" s="234">
        <v>0</v>
      </c>
      <c r="E26" s="234">
        <v>0</v>
      </c>
      <c r="F26" s="257"/>
      <c r="G26" s="257"/>
      <c r="H26" s="257"/>
    </row>
    <row r="27" spans="2:8" x14ac:dyDescent="0.3">
      <c r="B27" s="238" t="s">
        <v>207</v>
      </c>
      <c r="C27" s="239">
        <v>159</v>
      </c>
      <c r="D27" s="239">
        <v>0</v>
      </c>
      <c r="E27" s="239">
        <v>0</v>
      </c>
      <c r="F27" s="255"/>
      <c r="G27" s="255"/>
      <c r="H27" s="256"/>
    </row>
    <row r="29" spans="2:8" x14ac:dyDescent="0.3">
      <c r="B29" s="242"/>
      <c r="C29" s="375" t="s">
        <v>209</v>
      </c>
      <c r="D29" s="375"/>
      <c r="E29" s="375"/>
      <c r="F29" s="371" t="s">
        <v>210</v>
      </c>
      <c r="G29" s="372"/>
      <c r="H29" s="372"/>
    </row>
    <row r="30" spans="2:8" x14ac:dyDescent="0.3">
      <c r="B30" s="228" t="s">
        <v>87</v>
      </c>
      <c r="C30" s="258">
        <v>3189.2020000000007</v>
      </c>
      <c r="D30" s="259">
        <v>4320.2167000000018</v>
      </c>
      <c r="E30" s="259">
        <v>4299.3420999999998</v>
      </c>
      <c r="F30" s="259">
        <v>955.56419999999991</v>
      </c>
      <c r="G30" s="259">
        <v>24.514700000000001</v>
      </c>
      <c r="H30" s="259">
        <v>0</v>
      </c>
    </row>
    <row r="31" spans="2:8" x14ac:dyDescent="0.3">
      <c r="B31" s="228" t="s">
        <v>104</v>
      </c>
      <c r="C31" s="258">
        <v>1883.3528000000001</v>
      </c>
      <c r="D31" s="259">
        <v>2585.3541000000005</v>
      </c>
      <c r="E31" s="259">
        <v>3277.9704000000002</v>
      </c>
      <c r="F31" s="259">
        <v>109.4563</v>
      </c>
      <c r="G31" s="259">
        <v>0</v>
      </c>
      <c r="H31" s="259">
        <v>0</v>
      </c>
    </row>
    <row r="32" spans="2:8" x14ac:dyDescent="0.3">
      <c r="B32" s="228" t="s">
        <v>114</v>
      </c>
      <c r="C32" s="258">
        <v>14043.740399999999</v>
      </c>
      <c r="D32" s="259">
        <v>19431.67790000001</v>
      </c>
      <c r="E32" s="259">
        <v>20907.586799999994</v>
      </c>
      <c r="F32" s="259">
        <v>1644.2475625947968</v>
      </c>
      <c r="G32" s="259">
        <v>150.05160000000001</v>
      </c>
      <c r="H32" s="259">
        <v>0</v>
      </c>
    </row>
    <row r="33" spans="2:11" x14ac:dyDescent="0.3">
      <c r="B33" s="228" t="s">
        <v>189</v>
      </c>
      <c r="C33" s="258">
        <v>1912.6258000000003</v>
      </c>
      <c r="D33" s="259">
        <v>2403.7544000000003</v>
      </c>
      <c r="E33" s="259">
        <v>2523.0963999999999</v>
      </c>
      <c r="F33" s="260">
        <v>29.9726</v>
      </c>
      <c r="G33" s="260">
        <v>0</v>
      </c>
      <c r="H33" s="260">
        <v>0</v>
      </c>
    </row>
    <row r="34" spans="2:11" x14ac:dyDescent="0.3">
      <c r="B34" s="238" t="s">
        <v>207</v>
      </c>
      <c r="C34" s="239">
        <v>21028.921000000002</v>
      </c>
      <c r="D34" s="239">
        <v>28741.003100000013</v>
      </c>
      <c r="E34" s="239">
        <v>31007.995699999996</v>
      </c>
      <c r="F34" s="253">
        <v>2739.240662594797</v>
      </c>
      <c r="G34" s="253">
        <v>174.56630000000001</v>
      </c>
      <c r="H34" s="253">
        <v>0</v>
      </c>
      <c r="J34" s="261"/>
    </row>
    <row r="36" spans="2:11" x14ac:dyDescent="0.3">
      <c r="C36" s="371" t="s">
        <v>211</v>
      </c>
      <c r="D36" s="372"/>
      <c r="E36" s="372"/>
      <c r="F36" s="371" t="s">
        <v>212</v>
      </c>
      <c r="G36" s="372"/>
      <c r="H36" s="372"/>
    </row>
    <row r="37" spans="2:11" x14ac:dyDescent="0.3">
      <c r="B37" s="228" t="s">
        <v>87</v>
      </c>
      <c r="C37" s="262">
        <v>0.29962485913404036</v>
      </c>
      <c r="D37" s="262">
        <v>5.6744144338870756E-3</v>
      </c>
      <c r="E37" s="262">
        <v>0</v>
      </c>
      <c r="F37" s="259">
        <v>22082.769840941146</v>
      </c>
      <c r="G37" s="259">
        <v>24287.226673101446</v>
      </c>
      <c r="H37" s="259">
        <v>0</v>
      </c>
    </row>
    <row r="38" spans="2:11" x14ac:dyDescent="0.3">
      <c r="B38" s="228" t="s">
        <v>104</v>
      </c>
      <c r="C38" s="262">
        <v>5.8117788658609261E-2</v>
      </c>
      <c r="D38" s="262">
        <v>0</v>
      </c>
      <c r="E38" s="262">
        <v>0</v>
      </c>
      <c r="F38" s="259">
        <v>13269.515637706829</v>
      </c>
      <c r="G38" s="259">
        <v>0</v>
      </c>
      <c r="H38" s="259">
        <v>0</v>
      </c>
    </row>
    <row r="39" spans="2:11" x14ac:dyDescent="0.3">
      <c r="B39" s="228" t="s">
        <v>114</v>
      </c>
      <c r="C39" s="262">
        <v>0.11708045832254184</v>
      </c>
      <c r="D39" s="262">
        <v>7.7220094307965002E-3</v>
      </c>
      <c r="E39" s="262">
        <v>0</v>
      </c>
      <c r="F39" s="259">
        <v>16366.183819587755</v>
      </c>
      <c r="G39" s="259">
        <v>17367.403173139508</v>
      </c>
      <c r="H39" s="259">
        <v>0</v>
      </c>
    </row>
    <row r="40" spans="2:11" x14ac:dyDescent="0.3">
      <c r="B40" s="228" t="s">
        <v>189</v>
      </c>
      <c r="C40" s="262">
        <v>1.5670916914327933E-2</v>
      </c>
      <c r="D40" s="262">
        <v>0</v>
      </c>
      <c r="E40" s="262">
        <v>0</v>
      </c>
      <c r="F40" s="260">
        <v>8600.8734017012212</v>
      </c>
      <c r="G40" s="260">
        <v>0</v>
      </c>
      <c r="H40" s="260">
        <v>0</v>
      </c>
    </row>
    <row r="41" spans="2:11" x14ac:dyDescent="0.3">
      <c r="B41" s="238" t="s">
        <v>207</v>
      </c>
      <c r="C41" s="263">
        <v>0.13026063784227429</v>
      </c>
      <c r="D41" s="263">
        <v>6.0737720041510986E-3</v>
      </c>
      <c r="E41" s="263">
        <v>0</v>
      </c>
      <c r="F41" s="253">
        <v>18151.667158260603</v>
      </c>
      <c r="G41" s="253">
        <v>18339.16803929361</v>
      </c>
      <c r="H41" s="253">
        <v>0</v>
      </c>
    </row>
    <row r="43" spans="2:11" x14ac:dyDescent="0.3">
      <c r="B43" s="243" t="s">
        <v>213</v>
      </c>
      <c r="C43" s="243"/>
      <c r="D43" s="243"/>
      <c r="E43" s="243"/>
      <c r="F43" s="243"/>
      <c r="G43" s="243"/>
      <c r="H43" s="243"/>
      <c r="I43" s="243"/>
      <c r="J43" s="243"/>
      <c r="K43" s="243"/>
    </row>
    <row r="44" spans="2:11" x14ac:dyDescent="0.3">
      <c r="B44" s="243" t="s">
        <v>214</v>
      </c>
      <c r="C44" s="243"/>
      <c r="D44" s="244"/>
      <c r="E44" s="245">
        <v>0.4</v>
      </c>
      <c r="F44" s="243"/>
      <c r="G44" s="243"/>
      <c r="H44" s="243"/>
      <c r="I44" s="243"/>
      <c r="J44" s="243"/>
      <c r="K44" s="243"/>
    </row>
    <row r="45" spans="2:11" x14ac:dyDescent="0.3">
      <c r="B45" s="243" t="s">
        <v>215</v>
      </c>
      <c r="C45" s="243"/>
      <c r="D45" s="244"/>
      <c r="E45" s="245">
        <v>0</v>
      </c>
      <c r="F45" s="243"/>
      <c r="G45" s="243"/>
      <c r="H45" s="243"/>
      <c r="I45" s="243"/>
      <c r="J45" s="243"/>
      <c r="K45" s="243"/>
    </row>
    <row r="46" spans="2:11" x14ac:dyDescent="0.3">
      <c r="B46" s="246"/>
      <c r="C46" s="246"/>
      <c r="D46" s="246"/>
      <c r="E46" s="246"/>
      <c r="F46" s="246"/>
      <c r="G46" s="246"/>
      <c r="H46" s="246"/>
      <c r="I46" s="246"/>
      <c r="J46" s="246"/>
      <c r="K46" s="246"/>
    </row>
    <row r="47" spans="2:11" x14ac:dyDescent="0.3">
      <c r="B47" s="246" t="s">
        <v>216</v>
      </c>
      <c r="C47" s="246"/>
      <c r="D47" s="246"/>
      <c r="E47" s="246"/>
      <c r="F47" s="246"/>
      <c r="G47" s="246"/>
      <c r="H47" s="246"/>
      <c r="I47" s="246"/>
      <c r="J47" s="246"/>
      <c r="K47" s="246"/>
    </row>
    <row r="48" spans="2:11" ht="40.5" customHeight="1" x14ac:dyDescent="0.3">
      <c r="B48" s="373" t="s">
        <v>217</v>
      </c>
      <c r="C48" s="373"/>
      <c r="D48" s="373"/>
      <c r="E48" s="373"/>
      <c r="F48" s="373"/>
      <c r="G48" s="373"/>
      <c r="H48" s="373"/>
      <c r="I48" s="247"/>
      <c r="J48" s="247"/>
      <c r="K48" s="247"/>
    </row>
    <row r="49" spans="2:11" x14ac:dyDescent="0.3">
      <c r="B49" s="247"/>
      <c r="C49" s="247"/>
      <c r="D49" s="247"/>
      <c r="E49" s="247"/>
      <c r="F49" s="247"/>
      <c r="G49" s="247"/>
      <c r="H49" s="247"/>
      <c r="I49" s="247"/>
      <c r="J49" s="247"/>
      <c r="K49" s="247"/>
    </row>
    <row r="50" spans="2:11" x14ac:dyDescent="0.3">
      <c r="B50" s="248"/>
      <c r="C50" s="248"/>
      <c r="D50" s="248"/>
      <c r="E50" s="248"/>
      <c r="F50" s="248"/>
      <c r="G50" s="248"/>
      <c r="H50" s="248"/>
      <c r="I50" s="248"/>
      <c r="J50" s="248"/>
      <c r="K50" s="248"/>
    </row>
  </sheetData>
  <mergeCells count="10">
    <mergeCell ref="C36:E36"/>
    <mergeCell ref="F36:H36"/>
    <mergeCell ref="B48:H48"/>
    <mergeCell ref="C8:E8"/>
    <mergeCell ref="C15:E15"/>
    <mergeCell ref="F15:H15"/>
    <mergeCell ref="C22:E22"/>
    <mergeCell ref="F22:H22"/>
    <mergeCell ref="C29:E29"/>
    <mergeCell ref="F29:H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41"/>
  <sheetViews>
    <sheetView workbookViewId="0">
      <selection activeCell="L6" sqref="L6"/>
    </sheetView>
  </sheetViews>
  <sheetFormatPr defaultColWidth="9.109375" defaultRowHeight="14.4" x14ac:dyDescent="0.3"/>
  <cols>
    <col min="1" max="1" width="9.109375" style="179"/>
    <col min="2" max="2" width="30.44140625" style="179" customWidth="1"/>
    <col min="3" max="6" width="9.44140625" style="179" customWidth="1"/>
    <col min="7" max="7" width="1.88671875" style="179" customWidth="1"/>
    <col min="8" max="10" width="9.44140625" style="179" customWidth="1"/>
    <col min="11" max="16384" width="9.109375" style="179"/>
  </cols>
  <sheetData>
    <row r="2" spans="2:10" ht="15" thickBot="1" x14ac:dyDescent="0.35"/>
    <row r="3" spans="2:10" s="183" customFormat="1" ht="12" customHeight="1" x14ac:dyDescent="0.3">
      <c r="B3" s="376" t="s">
        <v>275</v>
      </c>
      <c r="C3" s="182" t="s">
        <v>276</v>
      </c>
      <c r="D3" s="182" t="s">
        <v>277</v>
      </c>
      <c r="E3" s="182" t="s">
        <v>278</v>
      </c>
      <c r="F3" s="182" t="s">
        <v>283</v>
      </c>
      <c r="G3" s="180"/>
      <c r="H3" s="181" t="s">
        <v>293</v>
      </c>
      <c r="I3" s="366" t="s">
        <v>193</v>
      </c>
      <c r="J3" s="379" t="s">
        <v>194</v>
      </c>
    </row>
    <row r="4" spans="2:10" s="183" customFormat="1" ht="12" customHeight="1" x14ac:dyDescent="0.3">
      <c r="B4" s="377"/>
      <c r="C4" s="184"/>
      <c r="D4" s="184"/>
      <c r="E4" s="184"/>
      <c r="F4" s="184"/>
      <c r="G4" s="184"/>
      <c r="H4" s="185"/>
      <c r="I4" s="346" t="s">
        <v>276</v>
      </c>
      <c r="J4" s="380"/>
    </row>
    <row r="5" spans="2:10" s="183" customFormat="1" ht="12" customHeight="1" thickBot="1" x14ac:dyDescent="0.35">
      <c r="B5" s="378"/>
      <c r="C5" s="186"/>
      <c r="D5" s="186"/>
      <c r="E5" s="186"/>
      <c r="F5" s="186"/>
      <c r="G5" s="186"/>
      <c r="H5" s="187"/>
      <c r="I5" s="347" t="s">
        <v>294</v>
      </c>
      <c r="J5" s="381"/>
    </row>
    <row r="6" spans="2:10" s="183" customFormat="1" ht="12" customHeight="1" x14ac:dyDescent="0.3">
      <c r="B6" s="188" t="s">
        <v>279</v>
      </c>
      <c r="C6" s="188"/>
      <c r="D6" s="188"/>
      <c r="E6" s="188"/>
      <c r="F6" s="188"/>
      <c r="G6" s="188"/>
      <c r="H6" s="189"/>
      <c r="I6" s="188"/>
      <c r="J6" s="188"/>
    </row>
    <row r="7" spans="2:10" s="183" customFormat="1" ht="12" customHeight="1" x14ac:dyDescent="0.3">
      <c r="B7" s="190" t="s">
        <v>195</v>
      </c>
      <c r="C7" s="191">
        <v>826</v>
      </c>
      <c r="D7" s="191">
        <v>889</v>
      </c>
      <c r="E7" s="191">
        <v>833.35880000000009</v>
      </c>
      <c r="F7" s="191">
        <v>871</v>
      </c>
      <c r="G7" s="191"/>
      <c r="H7" s="192">
        <v>1011.9</v>
      </c>
      <c r="I7" s="193">
        <v>0.22506053268765136</v>
      </c>
      <c r="J7" s="194"/>
    </row>
    <row r="8" spans="2:10" s="183" customFormat="1" ht="12" customHeight="1" x14ac:dyDescent="0.3">
      <c r="B8" s="190" t="s">
        <v>196</v>
      </c>
      <c r="C8" s="191">
        <v>13425</v>
      </c>
      <c r="D8" s="191">
        <v>12487</v>
      </c>
      <c r="E8" s="191">
        <v>9886</v>
      </c>
      <c r="F8" s="191">
        <v>15725.666171132392</v>
      </c>
      <c r="G8" s="191"/>
      <c r="H8" s="192">
        <v>11714</v>
      </c>
      <c r="I8" s="193">
        <v>-0.12744878957169459</v>
      </c>
      <c r="J8" s="195">
        <v>12486.558131360232</v>
      </c>
    </row>
    <row r="9" spans="2:10" s="183" customFormat="1" ht="12" customHeight="1" thickBot="1" x14ac:dyDescent="0.35">
      <c r="B9" s="196" t="s">
        <v>197</v>
      </c>
      <c r="C9" s="197">
        <v>15913</v>
      </c>
      <c r="D9" s="197">
        <v>16338</v>
      </c>
      <c r="E9" s="197">
        <v>14772.475878003359</v>
      </c>
      <c r="F9" s="197">
        <v>18105.926739532042</v>
      </c>
      <c r="G9" s="197"/>
      <c r="H9" s="198">
        <v>14871</v>
      </c>
      <c r="I9" s="199">
        <v>-6.5481053226921437E-2</v>
      </c>
      <c r="J9" s="195">
        <v>15991.547555651827</v>
      </c>
    </row>
    <row r="10" spans="2:10" s="183" customFormat="1" ht="12" customHeight="1" x14ac:dyDescent="0.3">
      <c r="B10" s="201" t="s">
        <v>198</v>
      </c>
      <c r="C10" s="202">
        <v>900</v>
      </c>
      <c r="D10" s="202">
        <v>910</v>
      </c>
      <c r="E10" s="202">
        <v>920</v>
      </c>
      <c r="F10" s="202">
        <v>920</v>
      </c>
      <c r="G10" s="202"/>
      <c r="H10" s="203">
        <v>1030</v>
      </c>
      <c r="I10" s="204">
        <v>0.14444444444444438</v>
      </c>
      <c r="J10" s="205"/>
    </row>
    <row r="11" spans="2:10" s="183" customFormat="1" ht="12" customHeight="1" thickBot="1" x14ac:dyDescent="0.35">
      <c r="B11" s="206" t="s">
        <v>199</v>
      </c>
      <c r="C11" s="207">
        <v>7607.9073633333301</v>
      </c>
      <c r="D11" s="207">
        <v>7618</v>
      </c>
      <c r="E11" s="207">
        <v>7866</v>
      </c>
      <c r="F11" s="207">
        <v>7340.4703152173906</v>
      </c>
      <c r="G11" s="207"/>
      <c r="H11" s="208">
        <v>6750.0305825242722</v>
      </c>
      <c r="I11" s="209">
        <v>-0.11276120223855979</v>
      </c>
      <c r="J11" s="200">
        <v>7374.2613915873007</v>
      </c>
    </row>
    <row r="12" spans="2:10" s="183" customFormat="1" ht="12" customHeight="1" x14ac:dyDescent="0.3">
      <c r="B12" s="188" t="s">
        <v>280</v>
      </c>
      <c r="C12" s="210"/>
      <c r="D12" s="210"/>
      <c r="E12" s="210"/>
      <c r="F12" s="210"/>
      <c r="G12" s="210"/>
      <c r="H12" s="211"/>
      <c r="I12" s="212"/>
      <c r="J12" s="213"/>
    </row>
    <row r="13" spans="2:10" s="183" customFormat="1" ht="12" customHeight="1" x14ac:dyDescent="0.3">
      <c r="B13" s="190" t="s">
        <v>195</v>
      </c>
      <c r="C13" s="191">
        <v>600</v>
      </c>
      <c r="D13" s="191">
        <v>619</v>
      </c>
      <c r="E13" s="191">
        <v>630.46119999999996</v>
      </c>
      <c r="F13" s="191">
        <v>634</v>
      </c>
      <c r="G13" s="191"/>
      <c r="H13" s="192">
        <v>628.70000000000005</v>
      </c>
      <c r="I13" s="193">
        <v>4.7833333333333394E-2</v>
      </c>
      <c r="J13" s="195"/>
    </row>
    <row r="14" spans="2:10" s="183" customFormat="1" ht="12" customHeight="1" x14ac:dyDescent="0.3">
      <c r="B14" s="190" t="s">
        <v>196</v>
      </c>
      <c r="C14" s="191">
        <v>15751</v>
      </c>
      <c r="D14" s="191">
        <v>11502</v>
      </c>
      <c r="E14" s="191">
        <v>11981</v>
      </c>
      <c r="F14" s="191">
        <v>16144.53245087498</v>
      </c>
      <c r="G14" s="191"/>
      <c r="H14" s="192">
        <v>14638</v>
      </c>
      <c r="I14" s="193">
        <v>-7.0662180179036249E-2</v>
      </c>
      <c r="J14" s="195">
        <v>13827.215610591173</v>
      </c>
    </row>
    <row r="15" spans="2:10" s="183" customFormat="1" ht="12" customHeight="1" thickBot="1" x14ac:dyDescent="0.35">
      <c r="B15" s="196" t="s">
        <v>197</v>
      </c>
      <c r="C15" s="197">
        <v>15612</v>
      </c>
      <c r="D15" s="197">
        <v>10941</v>
      </c>
      <c r="E15" s="197">
        <v>11960.00076387357</v>
      </c>
      <c r="F15" s="197">
        <v>16593.210057437329</v>
      </c>
      <c r="G15" s="197"/>
      <c r="H15" s="198">
        <v>14523</v>
      </c>
      <c r="I15" s="199">
        <v>-6.9754035357417421E-2</v>
      </c>
      <c r="J15" s="195">
        <v>13519.790046211707</v>
      </c>
    </row>
    <row r="16" spans="2:10" s="183" customFormat="1" ht="12" customHeight="1" x14ac:dyDescent="0.3">
      <c r="B16" s="201" t="s">
        <v>198</v>
      </c>
      <c r="C16" s="191">
        <v>630</v>
      </c>
      <c r="D16" s="191">
        <v>637</v>
      </c>
      <c r="E16" s="191">
        <v>644</v>
      </c>
      <c r="F16" s="202">
        <v>644</v>
      </c>
      <c r="G16" s="202"/>
      <c r="H16" s="203">
        <v>630</v>
      </c>
      <c r="I16" s="204">
        <v>0</v>
      </c>
      <c r="J16" s="205"/>
    </row>
    <row r="17" spans="2:10" s="183" customFormat="1" ht="12" customHeight="1" thickBot="1" x14ac:dyDescent="0.35">
      <c r="B17" s="206" t="s">
        <v>199</v>
      </c>
      <c r="C17" s="207">
        <v>7780.9605855555601</v>
      </c>
      <c r="D17" s="207">
        <v>7373</v>
      </c>
      <c r="E17" s="207">
        <v>7000</v>
      </c>
      <c r="F17" s="207">
        <v>7000.0935714285697</v>
      </c>
      <c r="G17" s="207"/>
      <c r="H17" s="208">
        <v>6853.4004126984128</v>
      </c>
      <c r="I17" s="209">
        <v>-0.11920895404341902</v>
      </c>
      <c r="J17" s="200">
        <v>7056.8564970645766</v>
      </c>
    </row>
    <row r="18" spans="2:10" s="183" customFormat="1" ht="12" customHeight="1" x14ac:dyDescent="0.3">
      <c r="B18" s="188" t="s">
        <v>281</v>
      </c>
      <c r="C18" s="214"/>
      <c r="D18" s="214"/>
      <c r="E18" s="214"/>
      <c r="F18" s="214"/>
      <c r="G18" s="214"/>
      <c r="H18" s="215"/>
      <c r="I18" s="216"/>
      <c r="J18" s="195"/>
    </row>
    <row r="19" spans="2:10" s="183" customFormat="1" ht="12" customHeight="1" x14ac:dyDescent="0.3">
      <c r="B19" s="190" t="s">
        <v>195</v>
      </c>
      <c r="C19" s="191">
        <v>4623</v>
      </c>
      <c r="D19" s="191">
        <v>4412</v>
      </c>
      <c r="E19" s="191">
        <v>4429.6853000000001</v>
      </c>
      <c r="F19" s="191">
        <v>4530</v>
      </c>
      <c r="G19" s="191"/>
      <c r="H19" s="192">
        <v>4491.6000000000004</v>
      </c>
      <c r="I19" s="193">
        <v>-2.8423101881894786E-2</v>
      </c>
      <c r="J19" s="195"/>
    </row>
    <row r="20" spans="2:10" s="183" customFormat="1" ht="12" customHeight="1" x14ac:dyDescent="0.3">
      <c r="B20" s="190" t="s">
        <v>196</v>
      </c>
      <c r="C20" s="191">
        <v>15117</v>
      </c>
      <c r="D20" s="191">
        <v>14066</v>
      </c>
      <c r="E20" s="191">
        <v>14364</v>
      </c>
      <c r="F20" s="191">
        <v>14793.949642596097</v>
      </c>
      <c r="G20" s="191"/>
      <c r="H20" s="192">
        <v>14083</v>
      </c>
      <c r="I20" s="193">
        <v>-6.8399814778064449E-2</v>
      </c>
      <c r="J20" s="195">
        <v>14371.955389839224</v>
      </c>
    </row>
    <row r="21" spans="2:10" s="183" customFormat="1" ht="12" customHeight="1" thickBot="1" x14ac:dyDescent="0.35">
      <c r="B21" s="196" t="s">
        <v>197</v>
      </c>
      <c r="C21" s="197">
        <v>15490</v>
      </c>
      <c r="D21" s="197">
        <v>14098</v>
      </c>
      <c r="E21" s="197">
        <v>14827.497371012329</v>
      </c>
      <c r="F21" s="197">
        <v>14952.289015897313</v>
      </c>
      <c r="G21" s="197"/>
      <c r="H21" s="198">
        <v>14176</v>
      </c>
      <c r="I21" s="199">
        <v>-8.4828921885087172E-2</v>
      </c>
      <c r="J21" s="195">
        <v>14515.033643483759</v>
      </c>
    </row>
    <row r="22" spans="2:10" s="183" customFormat="1" ht="12" customHeight="1" x14ac:dyDescent="0.3">
      <c r="B22" s="201" t="s">
        <v>198</v>
      </c>
      <c r="C22" s="191">
        <v>4581</v>
      </c>
      <c r="D22" s="191">
        <v>4550</v>
      </c>
      <c r="E22" s="191">
        <v>4651</v>
      </c>
      <c r="F22" s="202">
        <v>4784</v>
      </c>
      <c r="G22" s="202"/>
      <c r="H22" s="203">
        <v>4680</v>
      </c>
      <c r="I22" s="204">
        <v>2.16110019646365E-2</v>
      </c>
      <c r="J22" s="205"/>
    </row>
    <row r="23" spans="2:10" s="183" customFormat="1" ht="12" customHeight="1" thickBot="1" x14ac:dyDescent="0.35">
      <c r="B23" s="206" t="s">
        <v>199</v>
      </c>
      <c r="C23" s="207">
        <v>6625.1420599214198</v>
      </c>
      <c r="D23" s="207">
        <v>6421</v>
      </c>
      <c r="E23" s="207">
        <v>6385</v>
      </c>
      <c r="F23" s="207">
        <v>6316.861404682274</v>
      </c>
      <c r="G23" s="207"/>
      <c r="H23" s="208">
        <v>6611.5851581196575</v>
      </c>
      <c r="I23" s="209">
        <v>-2.0462809218498856E-3</v>
      </c>
      <c r="J23" s="200">
        <v>6433.002165004018</v>
      </c>
    </row>
    <row r="24" spans="2:10" s="183" customFormat="1" ht="12" customHeight="1" x14ac:dyDescent="0.3">
      <c r="B24" s="188" t="s">
        <v>282</v>
      </c>
      <c r="C24" s="210"/>
      <c r="D24" s="210"/>
      <c r="E24" s="210"/>
      <c r="F24" s="210"/>
      <c r="G24" s="210"/>
      <c r="H24" s="211"/>
      <c r="I24" s="212"/>
      <c r="J24" s="213"/>
    </row>
    <row r="25" spans="2:10" s="183" customFormat="1" ht="12" customHeight="1" x14ac:dyDescent="0.3">
      <c r="B25" s="190" t="s">
        <v>195</v>
      </c>
      <c r="C25" s="191">
        <v>955</v>
      </c>
      <c r="D25" s="191">
        <v>798</v>
      </c>
      <c r="E25" s="191">
        <v>776.22640000000001</v>
      </c>
      <c r="F25" s="191">
        <v>734</v>
      </c>
      <c r="G25" s="191"/>
      <c r="H25" s="192">
        <v>645.79999999999995</v>
      </c>
      <c r="I25" s="193">
        <v>-0.32376963350785348</v>
      </c>
      <c r="J25" s="195"/>
    </row>
    <row r="26" spans="2:10" s="183" customFormat="1" ht="12" customHeight="1" x14ac:dyDescent="0.3">
      <c r="B26" s="190" t="s">
        <v>196</v>
      </c>
      <c r="C26" s="217">
        <v>13313</v>
      </c>
      <c r="D26" s="217">
        <v>11418</v>
      </c>
      <c r="E26" s="217">
        <v>11810</v>
      </c>
      <c r="F26" s="191">
        <v>10493.64985786523</v>
      </c>
      <c r="G26" s="191"/>
      <c r="H26" s="192">
        <v>11540</v>
      </c>
      <c r="I26" s="193">
        <v>-0.13317809659731095</v>
      </c>
      <c r="J26" s="195">
        <v>11559.830967476761</v>
      </c>
    </row>
    <row r="27" spans="2:10" s="183" customFormat="1" ht="12" customHeight="1" thickBot="1" x14ac:dyDescent="0.35">
      <c r="B27" s="196" t="s">
        <v>197</v>
      </c>
      <c r="C27" s="197">
        <v>13389</v>
      </c>
      <c r="D27" s="197">
        <v>11886</v>
      </c>
      <c r="E27" s="197">
        <v>12500.565615294163</v>
      </c>
      <c r="F27" s="197">
        <v>10848.613708844383</v>
      </c>
      <c r="G27" s="197"/>
      <c r="H27" s="198">
        <v>11905</v>
      </c>
      <c r="I27" s="199">
        <v>-0.11083725446261861</v>
      </c>
      <c r="J27" s="195">
        <v>11794.08473097217</v>
      </c>
    </row>
    <row r="28" spans="2:10" s="183" customFormat="1" ht="12" customHeight="1" x14ac:dyDescent="0.3">
      <c r="B28" s="201" t="s">
        <v>198</v>
      </c>
      <c r="C28" s="191">
        <v>990</v>
      </c>
      <c r="D28" s="191">
        <v>909</v>
      </c>
      <c r="E28" s="191">
        <v>824</v>
      </c>
      <c r="F28" s="202">
        <v>736</v>
      </c>
      <c r="G28" s="202"/>
      <c r="H28" s="203">
        <v>656</v>
      </c>
      <c r="I28" s="204">
        <v>-0.33737373737373733</v>
      </c>
      <c r="J28" s="205"/>
    </row>
    <row r="29" spans="2:10" s="183" customFormat="1" ht="16.5" customHeight="1" thickBot="1" x14ac:dyDescent="0.35">
      <c r="B29" s="206" t="s">
        <v>199</v>
      </c>
      <c r="C29" s="207">
        <v>6562.2598380808104</v>
      </c>
      <c r="D29" s="207">
        <v>6455</v>
      </c>
      <c r="E29" s="207">
        <v>6356</v>
      </c>
      <c r="F29" s="207">
        <v>6670.5210190217385</v>
      </c>
      <c r="G29" s="207"/>
      <c r="H29" s="208">
        <v>5963.1710365853651</v>
      </c>
      <c r="I29" s="209">
        <v>-9.1293063102885874E-2</v>
      </c>
      <c r="J29" s="200">
        <v>6376.3233568000005</v>
      </c>
    </row>
    <row r="30" spans="2:10" s="183" customFormat="1" ht="12" customHeight="1" x14ac:dyDescent="0.3">
      <c r="B30" s="188" t="s">
        <v>275</v>
      </c>
      <c r="C30" s="210"/>
      <c r="D30" s="210"/>
      <c r="E30" s="210"/>
      <c r="F30" s="210"/>
      <c r="G30" s="210"/>
      <c r="H30" s="211"/>
      <c r="I30" s="212"/>
      <c r="J30" s="213"/>
    </row>
    <row r="31" spans="2:10" s="183" customFormat="1" ht="12" customHeight="1" x14ac:dyDescent="0.3">
      <c r="B31" s="190" t="s">
        <v>195</v>
      </c>
      <c r="C31" s="191">
        <v>7004</v>
      </c>
      <c r="D31" s="191">
        <v>6718</v>
      </c>
      <c r="E31" s="191">
        <v>6669.7317000000003</v>
      </c>
      <c r="F31" s="191">
        <v>6769</v>
      </c>
      <c r="G31" s="191"/>
      <c r="H31" s="192">
        <v>6778.0000000000009</v>
      </c>
      <c r="I31" s="218">
        <v>-3.2267275842375653E-2</v>
      </c>
      <c r="J31" s="195"/>
    </row>
    <row r="32" spans="2:10" s="183" customFormat="1" ht="12" customHeight="1" x14ac:dyDescent="0.3">
      <c r="B32" s="190" t="s">
        <v>196</v>
      </c>
      <c r="C32" s="217">
        <v>14804.41</v>
      </c>
      <c r="D32" s="217">
        <v>13350</v>
      </c>
      <c r="E32" s="217">
        <v>13405</v>
      </c>
      <c r="F32" s="191">
        <v>14508.257818969329</v>
      </c>
      <c r="G32" s="191"/>
      <c r="H32" s="192">
        <v>13770.105884215791</v>
      </c>
      <c r="I32" s="218">
        <v>-6.9864595467445834E-2</v>
      </c>
      <c r="J32" s="195">
        <v>13789.682483545273</v>
      </c>
    </row>
    <row r="33" spans="2:10" s="183" customFormat="1" ht="12" customHeight="1" thickBot="1" x14ac:dyDescent="0.35">
      <c r="B33" s="196" t="s">
        <v>197</v>
      </c>
      <c r="C33" s="197">
        <v>15263.863934894345</v>
      </c>
      <c r="D33" s="197">
        <v>13840.780738314974</v>
      </c>
      <c r="E33" s="197">
        <v>14278.761076701181</v>
      </c>
      <c r="F33" s="197">
        <v>15066.79111698246</v>
      </c>
      <c r="G33" s="197"/>
      <c r="H33" s="198">
        <v>14095.267786829496</v>
      </c>
      <c r="I33" s="219">
        <v>-7.6559654426252455E-2</v>
      </c>
      <c r="J33" s="195">
        <v>14321.407484918553</v>
      </c>
    </row>
    <row r="34" spans="2:10" s="183" customFormat="1" ht="12" customHeight="1" x14ac:dyDescent="0.3">
      <c r="B34" s="201" t="s">
        <v>198</v>
      </c>
      <c r="C34" s="191">
        <v>7101</v>
      </c>
      <c r="D34" s="191">
        <v>7006</v>
      </c>
      <c r="E34" s="191">
        <v>7039</v>
      </c>
      <c r="F34" s="202">
        <v>7084</v>
      </c>
      <c r="G34" s="202"/>
      <c r="H34" s="203">
        <v>6996</v>
      </c>
      <c r="I34" s="220">
        <v>-1.4786649767638327E-2</v>
      </c>
      <c r="J34" s="205"/>
    </row>
    <row r="35" spans="2:10" s="183" customFormat="1" ht="16.5" customHeight="1" thickBot="1" x14ac:dyDescent="0.35">
      <c r="B35" s="206" t="s">
        <v>199</v>
      </c>
      <c r="C35" s="207">
        <v>6843.4776527390541</v>
      </c>
      <c r="D35" s="207">
        <v>6667.4459035112759</v>
      </c>
      <c r="E35" s="207">
        <v>6631.4389828100584</v>
      </c>
      <c r="F35" s="207">
        <v>6548.6534980237147</v>
      </c>
      <c r="G35" s="207"/>
      <c r="H35" s="208">
        <v>6592.9434676958263</v>
      </c>
      <c r="I35" s="221">
        <v>-3.6609191664847995E-2</v>
      </c>
      <c r="J35" s="200">
        <v>6609.8834599111115</v>
      </c>
    </row>
    <row r="36" spans="2:10" ht="12" customHeight="1" x14ac:dyDescent="0.3"/>
    <row r="37" spans="2:10" ht="12" customHeight="1" x14ac:dyDescent="0.3"/>
    <row r="38" spans="2:10" ht="12" customHeight="1" x14ac:dyDescent="0.3">
      <c r="B38" s="222" t="s">
        <v>200</v>
      </c>
    </row>
    <row r="39" spans="2:10" ht="12" customHeight="1" x14ac:dyDescent="0.3">
      <c r="B39" s="222" t="s">
        <v>201</v>
      </c>
    </row>
    <row r="40" spans="2:10" ht="12" customHeight="1" x14ac:dyDescent="0.3">
      <c r="B40" s="222" t="s">
        <v>202</v>
      </c>
    </row>
    <row r="41" spans="2:10" ht="12" customHeight="1" x14ac:dyDescent="0.3"/>
  </sheetData>
  <mergeCells count="2">
    <mergeCell ref="B3:B5"/>
    <mergeCell ref="J3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286"/>
  <sheetViews>
    <sheetView workbookViewId="0">
      <selection activeCell="H27" sqref="H27"/>
    </sheetView>
  </sheetViews>
  <sheetFormatPr defaultColWidth="8.88671875" defaultRowHeight="14.4" x14ac:dyDescent="0.3"/>
  <cols>
    <col min="1" max="2" width="8.88671875" style="168"/>
    <col min="3" max="3" width="2.5546875" style="168" customWidth="1"/>
    <col min="4" max="4" width="20.6640625" style="168" customWidth="1"/>
    <col min="5" max="5" width="9.6640625" style="162" customWidth="1"/>
    <col min="6" max="6" width="9.6640625" style="168" customWidth="1"/>
    <col min="7" max="7" width="9.6640625" style="162" customWidth="1"/>
    <col min="8" max="8" width="9.6640625" style="168" customWidth="1"/>
    <col min="9" max="9" width="9.6640625" style="162" customWidth="1"/>
    <col min="10" max="10" width="9.6640625" style="168" customWidth="1"/>
    <col min="11" max="11" width="9.6640625" style="162" customWidth="1"/>
    <col min="12" max="12" width="9.6640625" style="168" customWidth="1"/>
    <col min="13" max="13" width="9.6640625" style="162" customWidth="1"/>
    <col min="14" max="49" width="8.88671875" style="168"/>
    <col min="50" max="16384" width="8.88671875" style="162"/>
  </cols>
  <sheetData>
    <row r="1" spans="3:13" s="168" customFormat="1" x14ac:dyDescent="0.3">
      <c r="M1" s="177" t="s">
        <v>292</v>
      </c>
    </row>
    <row r="2" spans="3:13" s="168" customFormat="1" x14ac:dyDescent="0.3"/>
    <row r="3" spans="3:13" s="168" customFormat="1" x14ac:dyDescent="0.3">
      <c r="C3" s="169" t="s">
        <v>183</v>
      </c>
    </row>
    <row r="4" spans="3:13" s="168" customFormat="1" x14ac:dyDescent="0.3"/>
    <row r="5" spans="3:13" x14ac:dyDescent="0.3">
      <c r="E5" s="163" t="s">
        <v>185</v>
      </c>
      <c r="F5" s="174" t="s">
        <v>184</v>
      </c>
      <c r="G5" s="163" t="s">
        <v>286</v>
      </c>
      <c r="H5" s="174" t="s">
        <v>184</v>
      </c>
      <c r="I5" s="163" t="s">
        <v>186</v>
      </c>
      <c r="J5" s="174" t="s">
        <v>184</v>
      </c>
      <c r="K5" s="163" t="s">
        <v>187</v>
      </c>
      <c r="L5" s="174" t="s">
        <v>184</v>
      </c>
      <c r="M5" s="163" t="s">
        <v>274</v>
      </c>
    </row>
    <row r="6" spans="3:13" x14ac:dyDescent="0.3">
      <c r="C6" s="169" t="s">
        <v>188</v>
      </c>
      <c r="E6" s="164"/>
      <c r="G6" s="164"/>
      <c r="I6" s="164"/>
      <c r="K6" s="164"/>
      <c r="M6" s="164"/>
    </row>
    <row r="7" spans="3:13" x14ac:dyDescent="0.3">
      <c r="D7" s="168" t="s">
        <v>87</v>
      </c>
      <c r="E7" s="165">
        <v>7</v>
      </c>
      <c r="F7" s="175">
        <v>2</v>
      </c>
      <c r="G7" s="165">
        <f>+F7+E7</f>
        <v>9</v>
      </c>
      <c r="H7" s="168">
        <f t="shared" ref="H7:H9" si="0">+I7-G7</f>
        <v>2</v>
      </c>
      <c r="I7" s="165">
        <v>11</v>
      </c>
      <c r="J7" s="168">
        <f t="shared" ref="J7:J10" si="1">+K7-I7</f>
        <v>0</v>
      </c>
      <c r="K7" s="165">
        <v>11</v>
      </c>
      <c r="L7" s="168">
        <f t="shared" ref="L7:L10" si="2">+M7-K7</f>
        <v>0</v>
      </c>
      <c r="M7" s="165">
        <v>11</v>
      </c>
    </row>
    <row r="8" spans="3:13" x14ac:dyDescent="0.3">
      <c r="D8" s="168" t="s">
        <v>104</v>
      </c>
      <c r="E8" s="165">
        <v>7</v>
      </c>
      <c r="F8" s="175">
        <f t="shared" ref="F8:F9" si="3">+G8-E8</f>
        <v>0</v>
      </c>
      <c r="G8" s="165">
        <v>7</v>
      </c>
      <c r="H8" s="168">
        <f t="shared" si="0"/>
        <v>0</v>
      </c>
      <c r="I8" s="165">
        <v>7</v>
      </c>
      <c r="J8" s="168">
        <f t="shared" si="1"/>
        <v>2</v>
      </c>
      <c r="K8" s="165">
        <v>9</v>
      </c>
      <c r="L8" s="168">
        <f t="shared" si="2"/>
        <v>0</v>
      </c>
      <c r="M8" s="165">
        <v>9</v>
      </c>
    </row>
    <row r="9" spans="3:13" x14ac:dyDescent="0.3">
      <c r="D9" s="168" t="s">
        <v>114</v>
      </c>
      <c r="E9" s="165">
        <v>50</v>
      </c>
      <c r="F9" s="175">
        <f t="shared" si="3"/>
        <v>0</v>
      </c>
      <c r="G9" s="165">
        <v>50</v>
      </c>
      <c r="H9" s="168">
        <f t="shared" si="0"/>
        <v>0</v>
      </c>
      <c r="I9" s="165">
        <v>50</v>
      </c>
      <c r="J9" s="168">
        <v>6</v>
      </c>
      <c r="K9" s="165">
        <f>+J9+I9</f>
        <v>56</v>
      </c>
      <c r="L9" s="168">
        <v>1</v>
      </c>
      <c r="M9" s="165">
        <f>+L9+K9</f>
        <v>57</v>
      </c>
    </row>
    <row r="10" spans="3:13" x14ac:dyDescent="0.3">
      <c r="D10" s="168" t="s">
        <v>189</v>
      </c>
      <c r="E10" s="165">
        <v>8</v>
      </c>
      <c r="F10" s="175">
        <v>-1</v>
      </c>
      <c r="G10" s="165">
        <v>7</v>
      </c>
      <c r="H10" s="168">
        <v>0</v>
      </c>
      <c r="I10" s="165">
        <v>7</v>
      </c>
      <c r="J10" s="168">
        <f t="shared" si="1"/>
        <v>0</v>
      </c>
      <c r="K10" s="165">
        <v>7</v>
      </c>
      <c r="L10" s="168">
        <f t="shared" si="2"/>
        <v>0</v>
      </c>
      <c r="M10" s="165">
        <v>7</v>
      </c>
    </row>
    <row r="11" spans="3:13" ht="15" thickBot="1" x14ac:dyDescent="0.35">
      <c r="C11" s="170" t="s">
        <v>190</v>
      </c>
      <c r="D11" s="171"/>
      <c r="E11" s="166">
        <f t="shared" ref="E11:M11" si="4">SUM(E7:E10)</f>
        <v>72</v>
      </c>
      <c r="F11" s="171">
        <f t="shared" si="4"/>
        <v>1</v>
      </c>
      <c r="G11" s="166">
        <f t="shared" si="4"/>
        <v>73</v>
      </c>
      <c r="H11" s="171">
        <f t="shared" si="4"/>
        <v>2</v>
      </c>
      <c r="I11" s="166">
        <f t="shared" si="4"/>
        <v>75</v>
      </c>
      <c r="J11" s="171">
        <f t="shared" si="4"/>
        <v>8</v>
      </c>
      <c r="K11" s="166">
        <f t="shared" si="4"/>
        <v>83</v>
      </c>
      <c r="L11" s="171">
        <f t="shared" si="4"/>
        <v>1</v>
      </c>
      <c r="M11" s="166">
        <f t="shared" si="4"/>
        <v>84</v>
      </c>
    </row>
    <row r="12" spans="3:13" x14ac:dyDescent="0.3">
      <c r="E12" s="165"/>
      <c r="G12" s="165"/>
      <c r="I12" s="165"/>
      <c r="K12" s="165"/>
      <c r="M12" s="165"/>
    </row>
    <row r="13" spans="3:13" x14ac:dyDescent="0.3">
      <c r="C13" s="169" t="s">
        <v>191</v>
      </c>
      <c r="E13" s="165"/>
      <c r="G13" s="165"/>
      <c r="I13" s="165"/>
      <c r="K13" s="165"/>
      <c r="M13" s="165"/>
    </row>
    <row r="14" spans="3:13" x14ac:dyDescent="0.3">
      <c r="D14" s="168" t="s">
        <v>87</v>
      </c>
      <c r="E14" s="165">
        <v>3</v>
      </c>
      <c r="F14" s="168">
        <f t="shared" ref="F14:F17" si="5">+G14-E14</f>
        <v>0</v>
      </c>
      <c r="G14" s="165">
        <v>3</v>
      </c>
      <c r="H14" s="168">
        <f>+I14-G14</f>
        <v>-2</v>
      </c>
      <c r="I14" s="165">
        <v>1</v>
      </c>
      <c r="J14" s="168">
        <f t="shared" ref="J14:J17" si="6">+K14-I14</f>
        <v>0</v>
      </c>
      <c r="K14" s="165">
        <v>1</v>
      </c>
      <c r="L14" s="168">
        <f t="shared" ref="L14:L17" si="7">+M14-K14</f>
        <v>0</v>
      </c>
      <c r="M14" s="165">
        <v>1</v>
      </c>
    </row>
    <row r="15" spans="3:13" x14ac:dyDescent="0.3">
      <c r="D15" s="168" t="s">
        <v>104</v>
      </c>
      <c r="E15" s="165">
        <v>0</v>
      </c>
      <c r="F15" s="168">
        <f t="shared" si="5"/>
        <v>0</v>
      </c>
      <c r="G15" s="165">
        <v>0</v>
      </c>
      <c r="H15" s="168">
        <f t="shared" ref="H15:H17" si="8">+I15-G15</f>
        <v>0</v>
      </c>
      <c r="I15" s="165">
        <v>0</v>
      </c>
      <c r="J15" s="168">
        <f t="shared" si="6"/>
        <v>0</v>
      </c>
      <c r="K15" s="165">
        <v>0</v>
      </c>
      <c r="L15" s="168">
        <f t="shared" si="7"/>
        <v>0</v>
      </c>
      <c r="M15" s="165">
        <v>0</v>
      </c>
    </row>
    <row r="16" spans="3:13" x14ac:dyDescent="0.3">
      <c r="D16" s="168" t="s">
        <v>114</v>
      </c>
      <c r="E16" s="165">
        <v>2</v>
      </c>
      <c r="F16" s="168">
        <f t="shared" si="5"/>
        <v>0</v>
      </c>
      <c r="G16" s="165">
        <v>2</v>
      </c>
      <c r="H16" s="168">
        <f t="shared" si="8"/>
        <v>0</v>
      </c>
      <c r="I16" s="165">
        <v>2</v>
      </c>
      <c r="J16" s="168">
        <f t="shared" si="6"/>
        <v>0</v>
      </c>
      <c r="K16" s="165">
        <v>2</v>
      </c>
      <c r="L16" s="168">
        <f t="shared" si="7"/>
        <v>0</v>
      </c>
      <c r="M16" s="165">
        <v>2</v>
      </c>
    </row>
    <row r="17" spans="3:13" x14ac:dyDescent="0.3">
      <c r="D17" s="168" t="s">
        <v>189</v>
      </c>
      <c r="E17" s="165">
        <v>0</v>
      </c>
      <c r="F17" s="168">
        <f t="shared" si="5"/>
        <v>0</v>
      </c>
      <c r="G17" s="165">
        <v>0</v>
      </c>
      <c r="H17" s="168">
        <f t="shared" si="8"/>
        <v>0</v>
      </c>
      <c r="I17" s="165">
        <v>0</v>
      </c>
      <c r="J17" s="168">
        <f t="shared" si="6"/>
        <v>0</v>
      </c>
      <c r="K17" s="165">
        <v>0</v>
      </c>
      <c r="L17" s="168">
        <f t="shared" si="7"/>
        <v>0</v>
      </c>
      <c r="M17" s="165">
        <v>0</v>
      </c>
    </row>
    <row r="18" spans="3:13" x14ac:dyDescent="0.3">
      <c r="C18" s="172" t="s">
        <v>190</v>
      </c>
      <c r="D18" s="173"/>
      <c r="E18" s="167">
        <f t="shared" ref="E18:G18" si="9">SUM(E14:E17)</f>
        <v>5</v>
      </c>
      <c r="F18" s="176">
        <f t="shared" si="9"/>
        <v>0</v>
      </c>
      <c r="G18" s="167">
        <f t="shared" si="9"/>
        <v>5</v>
      </c>
      <c r="H18" s="173">
        <f>SUM(H14:H17)</f>
        <v>-2</v>
      </c>
      <c r="I18" s="167">
        <f t="shared" ref="I18:M18" si="10">SUM(I14:I17)</f>
        <v>3</v>
      </c>
      <c r="J18" s="173">
        <f t="shared" si="10"/>
        <v>0</v>
      </c>
      <c r="K18" s="167">
        <f t="shared" si="10"/>
        <v>3</v>
      </c>
      <c r="L18" s="173">
        <f t="shared" si="10"/>
        <v>0</v>
      </c>
      <c r="M18" s="167">
        <f t="shared" si="10"/>
        <v>3</v>
      </c>
    </row>
    <row r="19" spans="3:13" x14ac:dyDescent="0.3">
      <c r="E19" s="165"/>
      <c r="G19" s="165"/>
      <c r="I19" s="165"/>
      <c r="K19" s="165"/>
      <c r="M19" s="165"/>
    </row>
    <row r="20" spans="3:13" x14ac:dyDescent="0.3">
      <c r="C20" s="172" t="s">
        <v>192</v>
      </c>
      <c r="D20" s="173"/>
      <c r="E20" s="167">
        <f t="shared" ref="E20:F20" si="11">+E18+E11</f>
        <v>77</v>
      </c>
      <c r="F20" s="173">
        <f t="shared" si="11"/>
        <v>1</v>
      </c>
      <c r="G20" s="167">
        <f>+G18+G11</f>
        <v>78</v>
      </c>
      <c r="H20" s="173">
        <f t="shared" ref="H20:M20" si="12">+H18+H11</f>
        <v>0</v>
      </c>
      <c r="I20" s="167">
        <f t="shared" si="12"/>
        <v>78</v>
      </c>
      <c r="J20" s="173">
        <f t="shared" si="12"/>
        <v>8</v>
      </c>
      <c r="K20" s="167">
        <f t="shared" si="12"/>
        <v>86</v>
      </c>
      <c r="L20" s="173">
        <f t="shared" si="12"/>
        <v>1</v>
      </c>
      <c r="M20" s="167">
        <f t="shared" si="12"/>
        <v>87</v>
      </c>
    </row>
    <row r="21" spans="3:13" s="168" customFormat="1" x14ac:dyDescent="0.3"/>
    <row r="22" spans="3:13" s="168" customFormat="1" x14ac:dyDescent="0.3"/>
    <row r="23" spans="3:13" s="168" customFormat="1" x14ac:dyDescent="0.3"/>
    <row r="24" spans="3:13" s="168" customFormat="1" x14ac:dyDescent="0.3">
      <c r="I24" s="178"/>
    </row>
    <row r="25" spans="3:13" s="168" customFormat="1" x14ac:dyDescent="0.3"/>
    <row r="26" spans="3:13" s="168" customFormat="1" x14ac:dyDescent="0.3"/>
    <row r="27" spans="3:13" s="168" customFormat="1" x14ac:dyDescent="0.3"/>
    <row r="28" spans="3:13" s="168" customFormat="1" x14ac:dyDescent="0.3"/>
    <row r="29" spans="3:13" s="168" customFormat="1" x14ac:dyDescent="0.3"/>
    <row r="30" spans="3:13" s="168" customFormat="1" x14ac:dyDescent="0.3"/>
    <row r="31" spans="3:13" s="168" customFormat="1" x14ac:dyDescent="0.3"/>
    <row r="32" spans="3:13" s="168" customFormat="1" x14ac:dyDescent="0.3"/>
    <row r="33" s="168" customFormat="1" x14ac:dyDescent="0.3"/>
    <row r="34" s="168" customFormat="1" x14ac:dyDescent="0.3"/>
    <row r="35" s="168" customFormat="1" x14ac:dyDescent="0.3"/>
    <row r="36" s="168" customFormat="1" x14ac:dyDescent="0.3"/>
    <row r="37" s="168" customFormat="1" x14ac:dyDescent="0.3"/>
    <row r="38" s="168" customFormat="1" x14ac:dyDescent="0.3"/>
    <row r="39" s="168" customFormat="1" x14ac:dyDescent="0.3"/>
    <row r="40" s="168" customFormat="1" x14ac:dyDescent="0.3"/>
    <row r="41" s="168" customFormat="1" x14ac:dyDescent="0.3"/>
    <row r="42" s="168" customFormat="1" x14ac:dyDescent="0.3"/>
    <row r="43" s="168" customFormat="1" x14ac:dyDescent="0.3"/>
    <row r="44" s="168" customFormat="1" x14ac:dyDescent="0.3"/>
    <row r="45" s="168" customFormat="1" x14ac:dyDescent="0.3"/>
    <row r="46" s="168" customFormat="1" x14ac:dyDescent="0.3"/>
    <row r="47" s="168" customFormat="1" x14ac:dyDescent="0.3"/>
    <row r="48" s="168" customFormat="1" x14ac:dyDescent="0.3"/>
    <row r="49" s="168" customFormat="1" x14ac:dyDescent="0.3"/>
    <row r="50" s="168" customFormat="1" x14ac:dyDescent="0.3"/>
    <row r="51" s="168" customFormat="1" x14ac:dyDescent="0.3"/>
    <row r="52" s="168" customFormat="1" x14ac:dyDescent="0.3"/>
    <row r="53" s="168" customFormat="1" x14ac:dyDescent="0.3"/>
    <row r="54" s="168" customFormat="1" x14ac:dyDescent="0.3"/>
    <row r="55" s="168" customFormat="1" x14ac:dyDescent="0.3"/>
    <row r="56" s="168" customFormat="1" x14ac:dyDescent="0.3"/>
    <row r="57" s="168" customFormat="1" x14ac:dyDescent="0.3"/>
    <row r="58" s="168" customFormat="1" x14ac:dyDescent="0.3"/>
    <row r="59" s="168" customFormat="1" x14ac:dyDescent="0.3"/>
    <row r="60" s="168" customFormat="1" x14ac:dyDescent="0.3"/>
    <row r="61" s="168" customFormat="1" x14ac:dyDescent="0.3"/>
    <row r="62" s="168" customFormat="1" x14ac:dyDescent="0.3"/>
    <row r="63" s="168" customFormat="1" x14ac:dyDescent="0.3"/>
    <row r="64" s="168" customFormat="1" x14ac:dyDescent="0.3"/>
    <row r="65" s="168" customFormat="1" x14ac:dyDescent="0.3"/>
    <row r="66" s="168" customFormat="1" x14ac:dyDescent="0.3"/>
    <row r="67" s="168" customFormat="1" x14ac:dyDescent="0.3"/>
    <row r="68" s="168" customFormat="1" x14ac:dyDescent="0.3"/>
    <row r="69" s="168" customFormat="1" x14ac:dyDescent="0.3"/>
    <row r="70" s="168" customFormat="1" x14ac:dyDescent="0.3"/>
    <row r="71" s="168" customFormat="1" x14ac:dyDescent="0.3"/>
    <row r="72" s="168" customFormat="1" x14ac:dyDescent="0.3"/>
    <row r="73" s="168" customFormat="1" x14ac:dyDescent="0.3"/>
    <row r="74" s="168" customFormat="1" x14ac:dyDescent="0.3"/>
    <row r="75" s="168" customFormat="1" x14ac:dyDescent="0.3"/>
    <row r="76" s="168" customFormat="1" x14ac:dyDescent="0.3"/>
    <row r="77" s="168" customFormat="1" x14ac:dyDescent="0.3"/>
    <row r="78" s="168" customFormat="1" x14ac:dyDescent="0.3"/>
    <row r="79" s="168" customFormat="1" x14ac:dyDescent="0.3"/>
    <row r="80" s="168" customFormat="1" x14ac:dyDescent="0.3"/>
    <row r="81" s="168" customFormat="1" x14ac:dyDescent="0.3"/>
    <row r="82" s="168" customFormat="1" x14ac:dyDescent="0.3"/>
    <row r="83" s="168" customFormat="1" x14ac:dyDescent="0.3"/>
    <row r="84" s="168" customFormat="1" x14ac:dyDescent="0.3"/>
    <row r="85" s="168" customFormat="1" x14ac:dyDescent="0.3"/>
    <row r="86" s="168" customFormat="1" x14ac:dyDescent="0.3"/>
    <row r="87" s="168" customFormat="1" x14ac:dyDescent="0.3"/>
    <row r="88" s="168" customFormat="1" x14ac:dyDescent="0.3"/>
    <row r="89" s="168" customFormat="1" x14ac:dyDescent="0.3"/>
    <row r="90" s="168" customFormat="1" x14ac:dyDescent="0.3"/>
    <row r="91" s="168" customFormat="1" x14ac:dyDescent="0.3"/>
    <row r="92" s="168" customFormat="1" x14ac:dyDescent="0.3"/>
    <row r="93" s="168" customFormat="1" x14ac:dyDescent="0.3"/>
    <row r="94" s="168" customFormat="1" x14ac:dyDescent="0.3"/>
    <row r="95" s="168" customFormat="1" x14ac:dyDescent="0.3"/>
    <row r="96" s="168" customFormat="1" x14ac:dyDescent="0.3"/>
    <row r="97" s="168" customFormat="1" x14ac:dyDescent="0.3"/>
    <row r="98" s="168" customFormat="1" x14ac:dyDescent="0.3"/>
    <row r="99" s="168" customFormat="1" x14ac:dyDescent="0.3"/>
    <row r="100" s="168" customFormat="1" x14ac:dyDescent="0.3"/>
    <row r="101" s="168" customFormat="1" x14ac:dyDescent="0.3"/>
    <row r="102" s="168" customFormat="1" x14ac:dyDescent="0.3"/>
    <row r="103" s="168" customFormat="1" x14ac:dyDescent="0.3"/>
    <row r="104" s="168" customFormat="1" x14ac:dyDescent="0.3"/>
    <row r="105" s="168" customFormat="1" x14ac:dyDescent="0.3"/>
    <row r="106" s="168" customFormat="1" x14ac:dyDescent="0.3"/>
    <row r="107" s="168" customFormat="1" x14ac:dyDescent="0.3"/>
    <row r="108" s="168" customFormat="1" x14ac:dyDescent="0.3"/>
    <row r="109" s="168" customFormat="1" x14ac:dyDescent="0.3"/>
    <row r="110" s="168" customFormat="1" x14ac:dyDescent="0.3"/>
    <row r="111" s="168" customFormat="1" x14ac:dyDescent="0.3"/>
    <row r="112" s="168" customFormat="1" x14ac:dyDescent="0.3"/>
    <row r="113" s="168" customFormat="1" x14ac:dyDescent="0.3"/>
    <row r="114" s="168" customFormat="1" x14ac:dyDescent="0.3"/>
    <row r="115" s="168" customFormat="1" x14ac:dyDescent="0.3"/>
    <row r="116" s="168" customFormat="1" x14ac:dyDescent="0.3"/>
    <row r="117" s="168" customFormat="1" x14ac:dyDescent="0.3"/>
    <row r="118" s="168" customFormat="1" x14ac:dyDescent="0.3"/>
    <row r="119" s="168" customFormat="1" x14ac:dyDescent="0.3"/>
    <row r="120" s="168" customFormat="1" x14ac:dyDescent="0.3"/>
    <row r="121" s="168" customFormat="1" x14ac:dyDescent="0.3"/>
    <row r="122" s="168" customFormat="1" x14ac:dyDescent="0.3"/>
    <row r="123" s="168" customFormat="1" x14ac:dyDescent="0.3"/>
    <row r="124" s="168" customFormat="1" x14ac:dyDescent="0.3"/>
    <row r="125" s="168" customFormat="1" x14ac:dyDescent="0.3"/>
    <row r="126" s="168" customFormat="1" x14ac:dyDescent="0.3"/>
    <row r="127" s="168" customFormat="1" x14ac:dyDescent="0.3"/>
    <row r="128" s="168" customFormat="1" x14ac:dyDescent="0.3"/>
    <row r="129" s="168" customFormat="1" x14ac:dyDescent="0.3"/>
    <row r="130" s="168" customFormat="1" x14ac:dyDescent="0.3"/>
    <row r="131" s="168" customFormat="1" x14ac:dyDescent="0.3"/>
    <row r="132" s="168" customFormat="1" x14ac:dyDescent="0.3"/>
    <row r="133" s="168" customFormat="1" x14ac:dyDescent="0.3"/>
    <row r="134" s="168" customFormat="1" x14ac:dyDescent="0.3"/>
    <row r="135" s="168" customFormat="1" x14ac:dyDescent="0.3"/>
    <row r="136" s="168" customFormat="1" x14ac:dyDescent="0.3"/>
    <row r="137" s="168" customFormat="1" x14ac:dyDescent="0.3"/>
    <row r="138" s="168" customFormat="1" x14ac:dyDescent="0.3"/>
    <row r="139" s="168" customFormat="1" x14ac:dyDescent="0.3"/>
    <row r="140" s="168" customFormat="1" x14ac:dyDescent="0.3"/>
    <row r="141" s="168" customFormat="1" x14ac:dyDescent="0.3"/>
    <row r="142" s="168" customFormat="1" x14ac:dyDescent="0.3"/>
    <row r="143" s="168" customFormat="1" x14ac:dyDescent="0.3"/>
    <row r="144" s="168" customFormat="1" x14ac:dyDescent="0.3"/>
    <row r="145" s="168" customFormat="1" x14ac:dyDescent="0.3"/>
    <row r="146" s="168" customFormat="1" x14ac:dyDescent="0.3"/>
    <row r="147" s="168" customFormat="1" x14ac:dyDescent="0.3"/>
    <row r="148" s="168" customFormat="1" x14ac:dyDescent="0.3"/>
    <row r="149" s="168" customFormat="1" x14ac:dyDescent="0.3"/>
    <row r="150" s="168" customFormat="1" x14ac:dyDescent="0.3"/>
    <row r="151" s="168" customFormat="1" x14ac:dyDescent="0.3"/>
    <row r="152" s="168" customFormat="1" x14ac:dyDescent="0.3"/>
    <row r="153" s="168" customFormat="1" x14ac:dyDescent="0.3"/>
    <row r="154" s="168" customFormat="1" x14ac:dyDescent="0.3"/>
    <row r="155" s="168" customFormat="1" x14ac:dyDescent="0.3"/>
    <row r="156" s="168" customFormat="1" x14ac:dyDescent="0.3"/>
    <row r="157" s="168" customFormat="1" x14ac:dyDescent="0.3"/>
    <row r="158" s="168" customFormat="1" x14ac:dyDescent="0.3"/>
    <row r="159" s="168" customFormat="1" x14ac:dyDescent="0.3"/>
    <row r="160" s="168" customFormat="1" x14ac:dyDescent="0.3"/>
    <row r="161" s="168" customFormat="1" x14ac:dyDescent="0.3"/>
    <row r="162" s="168" customFormat="1" x14ac:dyDescent="0.3"/>
    <row r="163" s="168" customFormat="1" x14ac:dyDescent="0.3"/>
    <row r="164" s="168" customFormat="1" x14ac:dyDescent="0.3"/>
    <row r="165" s="168" customFormat="1" x14ac:dyDescent="0.3"/>
    <row r="166" s="168" customFormat="1" x14ac:dyDescent="0.3"/>
    <row r="167" s="168" customFormat="1" x14ac:dyDescent="0.3"/>
    <row r="168" s="168" customFormat="1" x14ac:dyDescent="0.3"/>
    <row r="169" s="168" customFormat="1" x14ac:dyDescent="0.3"/>
    <row r="170" s="168" customFormat="1" x14ac:dyDescent="0.3"/>
    <row r="171" s="168" customFormat="1" x14ac:dyDescent="0.3"/>
    <row r="172" s="168" customFormat="1" x14ac:dyDescent="0.3"/>
    <row r="173" s="168" customFormat="1" x14ac:dyDescent="0.3"/>
    <row r="174" s="168" customFormat="1" x14ac:dyDescent="0.3"/>
    <row r="175" s="168" customFormat="1" x14ac:dyDescent="0.3"/>
    <row r="176" s="168" customFormat="1" x14ac:dyDescent="0.3"/>
    <row r="177" s="168" customFormat="1" x14ac:dyDescent="0.3"/>
    <row r="178" s="168" customFormat="1" x14ac:dyDescent="0.3"/>
    <row r="179" s="168" customFormat="1" x14ac:dyDescent="0.3"/>
    <row r="180" s="168" customFormat="1" x14ac:dyDescent="0.3"/>
    <row r="181" s="168" customFormat="1" x14ac:dyDescent="0.3"/>
    <row r="182" s="168" customFormat="1" x14ac:dyDescent="0.3"/>
    <row r="183" s="168" customFormat="1" x14ac:dyDescent="0.3"/>
    <row r="184" s="168" customFormat="1" x14ac:dyDescent="0.3"/>
    <row r="185" s="168" customFormat="1" x14ac:dyDescent="0.3"/>
    <row r="186" s="168" customFormat="1" x14ac:dyDescent="0.3"/>
    <row r="187" s="168" customFormat="1" x14ac:dyDescent="0.3"/>
    <row r="188" s="168" customFormat="1" x14ac:dyDescent="0.3"/>
    <row r="189" s="168" customFormat="1" x14ac:dyDescent="0.3"/>
    <row r="190" s="168" customFormat="1" x14ac:dyDescent="0.3"/>
    <row r="191" s="168" customFormat="1" x14ac:dyDescent="0.3"/>
    <row r="192" s="168" customFormat="1" x14ac:dyDescent="0.3"/>
    <row r="193" s="168" customFormat="1" x14ac:dyDescent="0.3"/>
    <row r="194" s="168" customFormat="1" x14ac:dyDescent="0.3"/>
    <row r="195" s="168" customFormat="1" x14ac:dyDescent="0.3"/>
    <row r="196" s="168" customFormat="1" x14ac:dyDescent="0.3"/>
    <row r="197" s="168" customFormat="1" x14ac:dyDescent="0.3"/>
    <row r="198" s="168" customFormat="1" x14ac:dyDescent="0.3"/>
    <row r="199" s="168" customFormat="1" x14ac:dyDescent="0.3"/>
    <row r="200" s="168" customFormat="1" x14ac:dyDescent="0.3"/>
    <row r="201" s="168" customFormat="1" x14ac:dyDescent="0.3"/>
    <row r="202" s="168" customFormat="1" x14ac:dyDescent="0.3"/>
    <row r="203" s="168" customFormat="1" x14ac:dyDescent="0.3"/>
    <row r="204" s="168" customFormat="1" x14ac:dyDescent="0.3"/>
    <row r="205" s="168" customFormat="1" x14ac:dyDescent="0.3"/>
    <row r="206" s="168" customFormat="1" x14ac:dyDescent="0.3"/>
    <row r="207" s="168" customFormat="1" x14ac:dyDescent="0.3"/>
    <row r="208" s="168" customFormat="1" x14ac:dyDescent="0.3"/>
    <row r="209" s="168" customFormat="1" x14ac:dyDescent="0.3"/>
    <row r="210" s="168" customFormat="1" x14ac:dyDescent="0.3"/>
    <row r="211" s="168" customFormat="1" x14ac:dyDescent="0.3"/>
    <row r="212" s="168" customFormat="1" x14ac:dyDescent="0.3"/>
    <row r="213" s="168" customFormat="1" x14ac:dyDescent="0.3"/>
    <row r="214" s="168" customFormat="1" x14ac:dyDescent="0.3"/>
    <row r="215" s="168" customFormat="1" x14ac:dyDescent="0.3"/>
    <row r="216" s="168" customFormat="1" x14ac:dyDescent="0.3"/>
    <row r="217" s="168" customFormat="1" x14ac:dyDescent="0.3"/>
    <row r="218" s="168" customFormat="1" x14ac:dyDescent="0.3"/>
    <row r="219" s="168" customFormat="1" x14ac:dyDescent="0.3"/>
    <row r="220" s="168" customFormat="1" x14ac:dyDescent="0.3"/>
    <row r="221" s="168" customFormat="1" x14ac:dyDescent="0.3"/>
    <row r="222" s="168" customFormat="1" x14ac:dyDescent="0.3"/>
    <row r="223" s="168" customFormat="1" x14ac:dyDescent="0.3"/>
    <row r="224" s="168" customFormat="1" x14ac:dyDescent="0.3"/>
    <row r="225" s="168" customFormat="1" x14ac:dyDescent="0.3"/>
    <row r="226" s="168" customFormat="1" x14ac:dyDescent="0.3"/>
    <row r="227" s="168" customFormat="1" x14ac:dyDescent="0.3"/>
    <row r="228" s="168" customFormat="1" x14ac:dyDescent="0.3"/>
    <row r="229" s="168" customFormat="1" x14ac:dyDescent="0.3"/>
    <row r="230" s="168" customFormat="1" x14ac:dyDescent="0.3"/>
    <row r="231" s="168" customFormat="1" x14ac:dyDescent="0.3"/>
    <row r="232" s="168" customFormat="1" x14ac:dyDescent="0.3"/>
    <row r="233" s="168" customFormat="1" x14ac:dyDescent="0.3"/>
    <row r="234" s="168" customFormat="1" x14ac:dyDescent="0.3"/>
    <row r="235" s="168" customFormat="1" x14ac:dyDescent="0.3"/>
    <row r="236" s="168" customFormat="1" x14ac:dyDescent="0.3"/>
    <row r="237" s="168" customFormat="1" x14ac:dyDescent="0.3"/>
    <row r="238" s="168" customFormat="1" x14ac:dyDescent="0.3"/>
    <row r="239" s="168" customFormat="1" x14ac:dyDescent="0.3"/>
    <row r="240" s="168" customFormat="1" x14ac:dyDescent="0.3"/>
    <row r="241" s="168" customFormat="1" x14ac:dyDescent="0.3"/>
    <row r="242" s="168" customFormat="1" x14ac:dyDescent="0.3"/>
    <row r="243" s="168" customFormat="1" x14ac:dyDescent="0.3"/>
    <row r="244" s="168" customFormat="1" x14ac:dyDescent="0.3"/>
    <row r="245" s="168" customFormat="1" x14ac:dyDescent="0.3"/>
    <row r="246" s="168" customFormat="1" x14ac:dyDescent="0.3"/>
    <row r="247" s="168" customFormat="1" x14ac:dyDescent="0.3"/>
    <row r="248" s="168" customFormat="1" x14ac:dyDescent="0.3"/>
    <row r="249" s="168" customFormat="1" x14ac:dyDescent="0.3"/>
    <row r="250" s="168" customFormat="1" x14ac:dyDescent="0.3"/>
    <row r="251" s="168" customFormat="1" x14ac:dyDescent="0.3"/>
    <row r="252" s="168" customFormat="1" x14ac:dyDescent="0.3"/>
    <row r="253" s="168" customFormat="1" x14ac:dyDescent="0.3"/>
    <row r="254" s="168" customFormat="1" x14ac:dyDescent="0.3"/>
    <row r="255" s="168" customFormat="1" x14ac:dyDescent="0.3"/>
    <row r="256" s="168" customFormat="1" x14ac:dyDescent="0.3"/>
    <row r="257" s="168" customFormat="1" x14ac:dyDescent="0.3"/>
    <row r="258" s="168" customFormat="1" x14ac:dyDescent="0.3"/>
    <row r="259" s="168" customFormat="1" x14ac:dyDescent="0.3"/>
    <row r="260" s="168" customFormat="1" x14ac:dyDescent="0.3"/>
    <row r="261" s="168" customFormat="1" x14ac:dyDescent="0.3"/>
    <row r="262" s="168" customFormat="1" x14ac:dyDescent="0.3"/>
    <row r="263" s="168" customFormat="1" x14ac:dyDescent="0.3"/>
    <row r="264" s="168" customFormat="1" x14ac:dyDescent="0.3"/>
    <row r="265" s="168" customFormat="1" x14ac:dyDescent="0.3"/>
    <row r="266" s="168" customFormat="1" x14ac:dyDescent="0.3"/>
    <row r="267" s="168" customFormat="1" x14ac:dyDescent="0.3"/>
    <row r="268" s="168" customFormat="1" x14ac:dyDescent="0.3"/>
    <row r="269" s="168" customFormat="1" x14ac:dyDescent="0.3"/>
    <row r="270" s="168" customFormat="1" x14ac:dyDescent="0.3"/>
    <row r="271" s="168" customFormat="1" x14ac:dyDescent="0.3"/>
    <row r="272" s="168" customFormat="1" x14ac:dyDescent="0.3"/>
    <row r="273" s="168" customFormat="1" x14ac:dyDescent="0.3"/>
    <row r="274" s="168" customFormat="1" x14ac:dyDescent="0.3"/>
    <row r="275" s="168" customFormat="1" x14ac:dyDescent="0.3"/>
    <row r="276" s="168" customFormat="1" x14ac:dyDescent="0.3"/>
    <row r="277" s="168" customFormat="1" x14ac:dyDescent="0.3"/>
    <row r="278" s="168" customFormat="1" x14ac:dyDescent="0.3"/>
    <row r="279" s="168" customFormat="1" x14ac:dyDescent="0.3"/>
    <row r="280" s="168" customFormat="1" x14ac:dyDescent="0.3"/>
    <row r="281" s="168" customFormat="1" x14ac:dyDescent="0.3"/>
    <row r="282" s="168" customFormat="1" x14ac:dyDescent="0.3"/>
    <row r="283" s="168" customFormat="1" x14ac:dyDescent="0.3"/>
    <row r="284" s="168" customFormat="1" x14ac:dyDescent="0.3"/>
    <row r="285" s="168" customFormat="1" x14ac:dyDescent="0.3"/>
    <row r="286" s="168" customFormat="1" x14ac:dyDescent="0.3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L41"/>
  <sheetViews>
    <sheetView showGridLines="0" zoomScale="70" zoomScaleNormal="70" workbookViewId="0">
      <selection activeCell="C14" sqref="C14"/>
    </sheetView>
  </sheetViews>
  <sheetFormatPr defaultColWidth="8.33203125" defaultRowHeight="12" customHeight="1" x14ac:dyDescent="0.2"/>
  <cols>
    <col min="1" max="1" width="7.5546875" style="27" customWidth="1"/>
    <col min="2" max="2" width="39.88671875" style="51" customWidth="1"/>
    <col min="3" max="5" width="13.5546875" style="27" customWidth="1"/>
    <col min="6" max="7" width="4.5546875" style="51" customWidth="1"/>
    <col min="8" max="8" width="35.44140625" style="52" customWidth="1"/>
    <col min="9" max="11" width="13.5546875" style="51" customWidth="1"/>
    <col min="12" max="12" width="4.5546875" style="51" customWidth="1"/>
    <col min="13" max="16384" width="8.33203125" style="51"/>
  </cols>
  <sheetData>
    <row r="1" spans="1:12" ht="20.100000000000001" customHeight="1" x14ac:dyDescent="0.2">
      <c r="K1" s="27"/>
    </row>
    <row r="2" spans="1:12" s="55" customFormat="1" ht="20.100000000000001" customHeight="1" x14ac:dyDescent="0.35">
      <c r="A2" s="53"/>
      <c r="B2" s="54" t="s">
        <v>14</v>
      </c>
      <c r="C2" s="53"/>
      <c r="D2" s="53"/>
      <c r="E2" s="53"/>
      <c r="H2" s="54" t="s">
        <v>15</v>
      </c>
      <c r="K2" s="27"/>
      <c r="L2" s="51"/>
    </row>
    <row r="3" spans="1:12" ht="12" customHeight="1" x14ac:dyDescent="0.2">
      <c r="B3" s="56"/>
      <c r="C3" s="57"/>
      <c r="D3" s="57"/>
      <c r="E3" s="57"/>
      <c r="H3" s="56"/>
      <c r="I3" s="57"/>
      <c r="J3" s="57"/>
      <c r="K3" s="57"/>
    </row>
    <row r="4" spans="1:12" ht="12" customHeight="1" x14ac:dyDescent="0.2">
      <c r="B4" s="3"/>
      <c r="C4" s="127"/>
      <c r="D4" s="21"/>
      <c r="E4" s="21" t="s">
        <v>16</v>
      </c>
      <c r="H4" s="3"/>
      <c r="I4" s="127"/>
      <c r="J4" s="21"/>
      <c r="K4" s="21" t="s">
        <v>16</v>
      </c>
    </row>
    <row r="5" spans="1:12" ht="12" customHeight="1" x14ac:dyDescent="0.2">
      <c r="B5" s="3" t="s">
        <v>1</v>
      </c>
      <c r="C5" s="58" t="s">
        <v>286</v>
      </c>
      <c r="D5" s="21" t="s">
        <v>285</v>
      </c>
      <c r="E5" s="21">
        <v>2017</v>
      </c>
      <c r="H5" s="9" t="s">
        <v>1</v>
      </c>
      <c r="I5" s="58" t="s">
        <v>286</v>
      </c>
      <c r="J5" s="21" t="s">
        <v>285</v>
      </c>
      <c r="K5" s="21">
        <v>2017</v>
      </c>
    </row>
    <row r="6" spans="1:12" ht="12" customHeight="1" x14ac:dyDescent="0.2">
      <c r="B6" s="59"/>
      <c r="C6" s="60"/>
      <c r="D6" s="61"/>
      <c r="E6" s="61"/>
      <c r="I6" s="60"/>
      <c r="J6" s="61"/>
      <c r="K6" s="61"/>
    </row>
    <row r="7" spans="1:12" ht="12" customHeight="1" x14ac:dyDescent="0.2">
      <c r="B7" s="62" t="s">
        <v>18</v>
      </c>
      <c r="C7" s="63"/>
      <c r="H7" s="64" t="s">
        <v>19</v>
      </c>
      <c r="I7" s="63"/>
      <c r="J7" s="27"/>
      <c r="K7" s="27"/>
    </row>
    <row r="8" spans="1:12" ht="12" customHeight="1" x14ac:dyDescent="0.2">
      <c r="B8" s="62"/>
      <c r="C8" s="63"/>
      <c r="H8" s="51" t="s">
        <v>20</v>
      </c>
      <c r="I8" s="332">
        <v>0.7</v>
      </c>
      <c r="J8" s="333">
        <v>0.6</v>
      </c>
      <c r="K8" s="333">
        <v>0.6</v>
      </c>
    </row>
    <row r="9" spans="1:12" ht="12" customHeight="1" x14ac:dyDescent="0.25">
      <c r="B9" s="64" t="s">
        <v>23</v>
      </c>
      <c r="C9" s="65"/>
      <c r="D9" s="68"/>
      <c r="E9" s="68"/>
      <c r="H9" s="52" t="s">
        <v>289</v>
      </c>
      <c r="I9" s="332">
        <v>97.100000000000009</v>
      </c>
      <c r="J9" s="333">
        <v>0</v>
      </c>
      <c r="K9" s="333">
        <v>0</v>
      </c>
    </row>
    <row r="10" spans="1:12" ht="12" customHeight="1" x14ac:dyDescent="0.2">
      <c r="B10" s="52" t="s">
        <v>25</v>
      </c>
      <c r="C10" s="65">
        <v>1372.1</v>
      </c>
      <c r="D10" s="26">
        <v>1309.4000000000001</v>
      </c>
      <c r="E10" s="26">
        <v>1294.5</v>
      </c>
      <c r="H10" s="51" t="s">
        <v>21</v>
      </c>
      <c r="I10" s="332">
        <v>-2.9</v>
      </c>
      <c r="J10" s="333">
        <v>-2.9</v>
      </c>
      <c r="K10" s="333">
        <v>-2.9</v>
      </c>
    </row>
    <row r="11" spans="1:12" ht="12" customHeight="1" x14ac:dyDescent="0.2">
      <c r="B11" s="52" t="s">
        <v>27</v>
      </c>
      <c r="C11" s="65">
        <v>60.7</v>
      </c>
      <c r="D11" s="26">
        <v>53.9</v>
      </c>
      <c r="E11" s="26">
        <v>88.4</v>
      </c>
      <c r="H11" s="51" t="s">
        <v>22</v>
      </c>
      <c r="I11" s="332">
        <v>11.1</v>
      </c>
      <c r="J11" s="333">
        <v>1</v>
      </c>
      <c r="K11" s="333">
        <v>7.3</v>
      </c>
    </row>
    <row r="12" spans="1:12" ht="12" customHeight="1" x14ac:dyDescent="0.2">
      <c r="B12" s="52" t="s">
        <v>29</v>
      </c>
      <c r="C12" s="65">
        <v>2.1</v>
      </c>
      <c r="D12" s="31">
        <v>1.9</v>
      </c>
      <c r="E12" s="31">
        <v>1.9</v>
      </c>
      <c r="H12" s="51" t="s">
        <v>24</v>
      </c>
      <c r="I12" s="332">
        <v>0.19999999999999998</v>
      </c>
      <c r="J12" s="333">
        <v>0</v>
      </c>
      <c r="K12" s="333">
        <v>0.3</v>
      </c>
    </row>
    <row r="13" spans="1:12" ht="12" customHeight="1" x14ac:dyDescent="0.2">
      <c r="B13" s="69" t="s">
        <v>30</v>
      </c>
      <c r="C13" s="66">
        <f>SUM(C10:C12)</f>
        <v>1434.8999999999999</v>
      </c>
      <c r="D13" s="31">
        <f>SUM(D10:D12)</f>
        <v>1365.2000000000003</v>
      </c>
      <c r="E13" s="31">
        <f>SUM(E10:E12)</f>
        <v>1384.8000000000002</v>
      </c>
      <c r="H13" s="52" t="s">
        <v>26</v>
      </c>
      <c r="I13" s="332">
        <v>786</v>
      </c>
      <c r="J13" s="334">
        <v>787.5</v>
      </c>
      <c r="K13" s="334">
        <v>785.80000000000007</v>
      </c>
    </row>
    <row r="14" spans="1:12" ht="12" customHeight="1" x14ac:dyDescent="0.2">
      <c r="B14" s="52"/>
      <c r="C14" s="70"/>
      <c r="D14" s="34"/>
      <c r="E14" s="34"/>
      <c r="H14" s="69" t="s">
        <v>28</v>
      </c>
      <c r="I14" s="335">
        <f>SUM(I8:I13)</f>
        <v>892.2</v>
      </c>
      <c r="J14" s="336">
        <f t="shared" ref="J14:K14" si="0">SUM(J8:J13)</f>
        <v>786.2</v>
      </c>
      <c r="K14" s="336">
        <f t="shared" si="0"/>
        <v>791.1</v>
      </c>
    </row>
    <row r="15" spans="1:12" ht="12" customHeight="1" x14ac:dyDescent="0.2">
      <c r="B15" s="64" t="s">
        <v>33</v>
      </c>
      <c r="C15" s="65"/>
      <c r="D15" s="26"/>
      <c r="E15" s="26"/>
      <c r="I15" s="337"/>
      <c r="J15" s="338"/>
      <c r="K15" s="338"/>
    </row>
    <row r="16" spans="1:12" ht="12" customHeight="1" x14ac:dyDescent="0.2">
      <c r="B16" s="52" t="s">
        <v>35</v>
      </c>
      <c r="C16" s="65">
        <v>0.3</v>
      </c>
      <c r="D16" s="26">
        <v>0.3</v>
      </c>
      <c r="E16" s="26">
        <v>0.3</v>
      </c>
      <c r="H16" s="64" t="s">
        <v>31</v>
      </c>
      <c r="I16" s="332"/>
      <c r="J16" s="333"/>
      <c r="K16" s="333"/>
    </row>
    <row r="17" spans="2:11" ht="12" customHeight="1" x14ac:dyDescent="0.2">
      <c r="B17" s="69" t="s">
        <v>37</v>
      </c>
      <c r="C17" s="66">
        <f>+C16</f>
        <v>0.3</v>
      </c>
      <c r="D17" s="67">
        <f>+D16</f>
        <v>0.3</v>
      </c>
      <c r="E17" s="67">
        <f>+E16</f>
        <v>0.3</v>
      </c>
      <c r="H17" s="64" t="s">
        <v>32</v>
      </c>
      <c r="I17" s="332"/>
      <c r="J17" s="333"/>
      <c r="K17" s="333"/>
    </row>
    <row r="18" spans="2:11" ht="12" customHeight="1" x14ac:dyDescent="0.2">
      <c r="B18" s="52"/>
      <c r="C18" s="70"/>
      <c r="D18" s="34"/>
      <c r="E18" s="34"/>
      <c r="H18" s="71" t="s">
        <v>34</v>
      </c>
      <c r="I18" s="332">
        <v>44.9</v>
      </c>
      <c r="J18" s="333">
        <v>45</v>
      </c>
      <c r="K18" s="333">
        <v>44.9</v>
      </c>
    </row>
    <row r="19" spans="2:11" ht="12" customHeight="1" x14ac:dyDescent="0.2">
      <c r="B19" s="72" t="s">
        <v>40</v>
      </c>
      <c r="C19" s="73">
        <f>+C17+C13</f>
        <v>1435.1999999999998</v>
      </c>
      <c r="D19" s="31">
        <f>+D17+D13</f>
        <v>1365.5000000000002</v>
      </c>
      <c r="E19" s="31">
        <f>+E17+E13</f>
        <v>1385.1000000000001</v>
      </c>
      <c r="H19" s="71" t="s">
        <v>36</v>
      </c>
      <c r="I19" s="332">
        <v>635.5</v>
      </c>
      <c r="J19" s="333">
        <v>680.6</v>
      </c>
      <c r="K19" s="333">
        <v>629.20000000000005</v>
      </c>
    </row>
    <row r="20" spans="2:11" ht="12" customHeight="1" x14ac:dyDescent="0.2">
      <c r="B20" s="52"/>
      <c r="C20" s="65"/>
      <c r="D20" s="26"/>
      <c r="E20" s="26"/>
      <c r="H20" s="52" t="s">
        <v>38</v>
      </c>
      <c r="I20" s="332">
        <v>24.5</v>
      </c>
      <c r="J20" s="333">
        <v>17.5</v>
      </c>
      <c r="K20" s="333">
        <v>25.3</v>
      </c>
    </row>
    <row r="21" spans="2:11" ht="12" customHeight="1" x14ac:dyDescent="0.2">
      <c r="B21" s="64" t="s">
        <v>42</v>
      </c>
      <c r="C21" s="65"/>
      <c r="D21" s="26"/>
      <c r="E21" s="26"/>
      <c r="H21" s="69" t="s">
        <v>39</v>
      </c>
      <c r="I21" s="335">
        <f>SUM(I18:I20)</f>
        <v>704.9</v>
      </c>
      <c r="J21" s="339">
        <f t="shared" ref="J21:K21" si="1">SUM(J18:J20)</f>
        <v>743.1</v>
      </c>
      <c r="K21" s="339">
        <f t="shared" si="1"/>
        <v>699.4</v>
      </c>
    </row>
    <row r="22" spans="2:11" ht="12" customHeight="1" x14ac:dyDescent="0.2">
      <c r="B22" s="71" t="s">
        <v>43</v>
      </c>
      <c r="C22" s="65">
        <v>36.200000000000003</v>
      </c>
      <c r="D22" s="26">
        <v>33.6</v>
      </c>
      <c r="E22" s="26">
        <v>33.200000000000003</v>
      </c>
      <c r="I22" s="332"/>
      <c r="J22" s="340"/>
      <c r="K22" s="340"/>
    </row>
    <row r="23" spans="2:11" ht="12" customHeight="1" x14ac:dyDescent="0.2">
      <c r="B23" s="52" t="s">
        <v>44</v>
      </c>
      <c r="C23" s="65">
        <v>71.5</v>
      </c>
      <c r="D23" s="26">
        <v>66</v>
      </c>
      <c r="E23" s="26">
        <v>71.3</v>
      </c>
      <c r="H23" s="62" t="s">
        <v>41</v>
      </c>
      <c r="I23" s="332"/>
      <c r="J23" s="333"/>
      <c r="K23" s="333"/>
    </row>
    <row r="24" spans="2:11" ht="12" customHeight="1" x14ac:dyDescent="0.2">
      <c r="B24" s="52" t="s">
        <v>46</v>
      </c>
      <c r="C24" s="65">
        <v>14.7</v>
      </c>
      <c r="D24" s="26">
        <v>8.4</v>
      </c>
      <c r="E24" s="26">
        <v>11.8</v>
      </c>
      <c r="H24" s="71" t="s">
        <v>36</v>
      </c>
      <c r="I24" s="332">
        <v>82.9</v>
      </c>
      <c r="J24" s="333">
        <v>93.8</v>
      </c>
      <c r="K24" s="333">
        <v>91.7</v>
      </c>
    </row>
    <row r="25" spans="2:11" ht="12" customHeight="1" x14ac:dyDescent="0.2">
      <c r="B25" s="52" t="s">
        <v>48</v>
      </c>
      <c r="C25" s="65">
        <v>5.6</v>
      </c>
      <c r="D25" s="26">
        <v>3.2</v>
      </c>
      <c r="E25" s="26">
        <v>4.4000000000000004</v>
      </c>
      <c r="H25" s="52" t="s">
        <v>38</v>
      </c>
      <c r="I25" s="332">
        <v>3</v>
      </c>
      <c r="J25" s="333">
        <v>15.6</v>
      </c>
      <c r="K25" s="333">
        <v>2.9</v>
      </c>
    </row>
    <row r="26" spans="2:11" ht="10.199999999999999" x14ac:dyDescent="0.2">
      <c r="B26" s="56" t="s">
        <v>50</v>
      </c>
      <c r="C26" s="74">
        <v>173.6</v>
      </c>
      <c r="D26" s="31">
        <v>214.8</v>
      </c>
      <c r="E26" s="31">
        <v>134.19999999999999</v>
      </c>
      <c r="H26" s="52" t="s">
        <v>45</v>
      </c>
      <c r="I26" s="332">
        <v>23.700000000000003</v>
      </c>
      <c r="J26" s="333">
        <v>23.3</v>
      </c>
      <c r="K26" s="333">
        <v>26.2</v>
      </c>
    </row>
    <row r="27" spans="2:11" ht="10.8" thickBot="1" x14ac:dyDescent="0.25">
      <c r="B27" s="329" t="s">
        <v>258</v>
      </c>
      <c r="C27" s="330">
        <f>SUM(C22:C26)</f>
        <v>301.60000000000002</v>
      </c>
      <c r="D27" s="331">
        <f t="shared" ref="D27:E27" si="2">SUM(D22:D26)</f>
        <v>326</v>
      </c>
      <c r="E27" s="331">
        <f t="shared" si="2"/>
        <v>254.89999999999998</v>
      </c>
      <c r="H27" s="52" t="s">
        <v>47</v>
      </c>
      <c r="I27" s="332">
        <v>1.4</v>
      </c>
      <c r="J27" s="333">
        <v>0.9</v>
      </c>
      <c r="K27" s="333">
        <v>1.4</v>
      </c>
    </row>
    <row r="28" spans="2:11" ht="10.199999999999999" x14ac:dyDescent="0.2">
      <c r="B28" s="52"/>
      <c r="C28" s="65"/>
      <c r="D28" s="26"/>
      <c r="E28" s="26"/>
      <c r="H28" s="52" t="s">
        <v>49</v>
      </c>
      <c r="I28" s="332">
        <v>28.6</v>
      </c>
      <c r="J28" s="333">
        <v>35.799999999999997</v>
      </c>
      <c r="K28" s="333">
        <v>33.799999999999997</v>
      </c>
    </row>
    <row r="29" spans="2:11" ht="10.199999999999999" x14ac:dyDescent="0.2">
      <c r="B29" s="56" t="s">
        <v>52</v>
      </c>
      <c r="C29" s="74">
        <v>0</v>
      </c>
      <c r="D29" s="31">
        <v>7.4</v>
      </c>
      <c r="E29" s="31">
        <v>6.6</v>
      </c>
      <c r="H29" s="56" t="s">
        <v>51</v>
      </c>
      <c r="I29" s="341">
        <v>0.2</v>
      </c>
      <c r="J29" s="342">
        <v>0.2</v>
      </c>
      <c r="K29" s="342">
        <v>0.1</v>
      </c>
    </row>
    <row r="30" spans="2:11" ht="12" customHeight="1" x14ac:dyDescent="0.2">
      <c r="B30" s="64"/>
      <c r="C30" s="75"/>
      <c r="D30" s="26"/>
      <c r="E30" s="26"/>
      <c r="H30" s="56" t="s">
        <v>259</v>
      </c>
      <c r="I30" s="341">
        <f>SUM(I24:I29)</f>
        <v>139.80000000000001</v>
      </c>
      <c r="J30" s="342">
        <f t="shared" ref="J30:K30" si="3">SUM(J24:J29)</f>
        <v>169.59999999999997</v>
      </c>
      <c r="K30" s="342">
        <f t="shared" si="3"/>
        <v>156.1</v>
      </c>
    </row>
    <row r="31" spans="2:11" ht="12" hidden="1" customHeight="1" x14ac:dyDescent="0.2">
      <c r="B31" s="64"/>
      <c r="C31" s="75"/>
      <c r="D31" s="26"/>
      <c r="E31" s="26"/>
      <c r="H31" s="56"/>
      <c r="I31" s="341"/>
      <c r="J31" s="342"/>
      <c r="K31" s="342"/>
    </row>
    <row r="32" spans="2:11" ht="12" hidden="1" customHeight="1" x14ac:dyDescent="0.2">
      <c r="B32" s="56" t="s">
        <v>52</v>
      </c>
      <c r="C32" s="74"/>
      <c r="D32" s="31"/>
      <c r="E32" s="31"/>
      <c r="H32" s="56"/>
      <c r="I32" s="341"/>
      <c r="J32" s="342"/>
      <c r="K32" s="342"/>
    </row>
    <row r="33" spans="2:11" ht="12" hidden="1" customHeight="1" x14ac:dyDescent="0.2">
      <c r="B33" s="52"/>
      <c r="C33" s="65"/>
      <c r="D33" s="26"/>
      <c r="E33" s="26"/>
      <c r="H33" s="76" t="s">
        <v>53</v>
      </c>
      <c r="I33" s="341">
        <v>151.797</v>
      </c>
      <c r="J33" s="342"/>
      <c r="K33" s="342">
        <v>115.9</v>
      </c>
    </row>
    <row r="34" spans="2:11" ht="12" customHeight="1" x14ac:dyDescent="0.2">
      <c r="B34" s="72" t="s">
        <v>54</v>
      </c>
      <c r="C34" s="73">
        <f>+C29+C27</f>
        <v>301.60000000000002</v>
      </c>
      <c r="D34" s="31">
        <f t="shared" ref="D34:E34" si="4">+D29+D27</f>
        <v>333.4</v>
      </c>
      <c r="E34" s="31">
        <f t="shared" si="4"/>
        <v>261.5</v>
      </c>
      <c r="I34" s="332"/>
      <c r="J34" s="333"/>
      <c r="K34" s="333"/>
    </row>
    <row r="35" spans="2:11" ht="12" customHeight="1" x14ac:dyDescent="0.2">
      <c r="B35" s="52"/>
      <c r="C35" s="65"/>
      <c r="D35" s="26"/>
      <c r="E35" s="26"/>
      <c r="H35" s="72" t="s">
        <v>55</v>
      </c>
      <c r="I35" s="343">
        <f>+I30+I21</f>
        <v>844.7</v>
      </c>
      <c r="J35" s="344">
        <f t="shared" ref="J35:K35" si="5">+J30+J21</f>
        <v>912.7</v>
      </c>
      <c r="K35" s="344">
        <f t="shared" si="5"/>
        <v>855.5</v>
      </c>
    </row>
    <row r="36" spans="2:11" ht="12" customHeight="1" x14ac:dyDescent="0.2">
      <c r="C36" s="51"/>
      <c r="D36" s="51"/>
      <c r="E36" s="51"/>
      <c r="I36" s="332"/>
      <c r="J36" s="333"/>
      <c r="K36" s="333"/>
    </row>
    <row r="37" spans="2:11" ht="12" customHeight="1" x14ac:dyDescent="0.2">
      <c r="B37" s="72" t="s">
        <v>56</v>
      </c>
      <c r="C37" s="73">
        <f>+C34+C19</f>
        <v>1736.7999999999997</v>
      </c>
      <c r="D37" s="18">
        <f t="shared" ref="D37:E37" si="6">+D34+D19</f>
        <v>1698.9</v>
      </c>
      <c r="E37" s="18">
        <f t="shared" si="6"/>
        <v>1646.6000000000001</v>
      </c>
      <c r="H37" s="72" t="s">
        <v>57</v>
      </c>
      <c r="I37" s="345">
        <f>+I35+I14</f>
        <v>1736.9</v>
      </c>
      <c r="J37" s="344">
        <f t="shared" ref="J37:K37" si="7">+J35+J14</f>
        <v>1698.9</v>
      </c>
      <c r="K37" s="344">
        <f t="shared" si="7"/>
        <v>1646.6</v>
      </c>
    </row>
    <row r="38" spans="2:11" ht="12" customHeight="1" x14ac:dyDescent="0.2">
      <c r="H38" s="51"/>
    </row>
    <row r="39" spans="2:11" ht="12" customHeight="1" x14ac:dyDescent="0.2">
      <c r="H39" s="51"/>
    </row>
    <row r="40" spans="2:11" ht="12" customHeight="1" x14ac:dyDescent="0.2">
      <c r="H40" s="51"/>
    </row>
    <row r="41" spans="2:11" ht="12" customHeight="1" x14ac:dyDescent="0.2">
      <c r="H41" s="51"/>
    </row>
  </sheetData>
  <pageMargins left="0.19685039370078741" right="0.19685039370078741" top="0.19685039370078741" bottom="0.1968503937007874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L44"/>
  <sheetViews>
    <sheetView showGridLines="0" zoomScaleNormal="100" workbookViewId="0">
      <selection activeCell="I35" sqref="I35"/>
    </sheetView>
  </sheetViews>
  <sheetFormatPr defaultColWidth="8.33203125" defaultRowHeight="10.199999999999999" outlineLevelRow="2" x14ac:dyDescent="0.2"/>
  <cols>
    <col min="1" max="1" width="3.5546875" style="2" customWidth="1"/>
    <col min="2" max="2" width="52.5546875" style="2" customWidth="1"/>
    <col min="3" max="3" width="9.88671875" style="2" customWidth="1"/>
    <col min="4" max="4" width="9.88671875" style="2" hidden="1" customWidth="1"/>
    <col min="5" max="6" width="9.88671875" style="2" customWidth="1"/>
    <col min="7" max="7" width="4.88671875" style="2" customWidth="1"/>
    <col min="8" max="16384" width="8.33203125" style="2"/>
  </cols>
  <sheetData>
    <row r="1" spans="1:12" s="1" customFormat="1" ht="20.100000000000001" customHeight="1" x14ac:dyDescent="0.2">
      <c r="B1" s="4"/>
      <c r="C1" s="4"/>
      <c r="D1" s="4"/>
      <c r="E1" s="4"/>
      <c r="F1" s="2"/>
    </row>
    <row r="2" spans="1:12" s="81" customFormat="1" ht="15.75" customHeight="1" x14ac:dyDescent="0.4">
      <c r="A2" s="77"/>
      <c r="B2" s="54" t="s">
        <v>58</v>
      </c>
      <c r="C2" s="78"/>
      <c r="D2" s="78">
        <v>2015</v>
      </c>
      <c r="E2" s="78"/>
      <c r="F2" s="79"/>
      <c r="G2" s="80"/>
    </row>
    <row r="3" spans="1:12" s="81" customFormat="1" ht="17.25" customHeight="1" x14ac:dyDescent="0.4">
      <c r="A3" s="77"/>
      <c r="B3" s="82"/>
      <c r="C3" s="83"/>
      <c r="D3" s="83"/>
      <c r="E3" s="83"/>
      <c r="F3" s="83"/>
      <c r="G3" s="80"/>
    </row>
    <row r="4" spans="1:12" s="1" customFormat="1" ht="12" customHeight="1" x14ac:dyDescent="0.25">
      <c r="A4" s="4"/>
      <c r="B4" s="14"/>
      <c r="C4" s="84"/>
      <c r="D4" s="85"/>
      <c r="E4" s="85"/>
      <c r="F4" s="86"/>
      <c r="G4" s="87"/>
    </row>
    <row r="5" spans="1:12" s="1" customFormat="1" ht="12" customHeight="1" x14ac:dyDescent="0.2">
      <c r="A5" s="4"/>
      <c r="B5" s="9" t="s">
        <v>1</v>
      </c>
      <c r="C5" s="88" t="s">
        <v>286</v>
      </c>
      <c r="D5" s="89">
        <v>2015</v>
      </c>
      <c r="E5" s="89" t="s">
        <v>285</v>
      </c>
      <c r="F5" s="90">
        <v>2017</v>
      </c>
      <c r="G5" s="2"/>
    </row>
    <row r="6" spans="1:12" s="1" customFormat="1" ht="12" customHeight="1" x14ac:dyDescent="0.2">
      <c r="A6" s="4"/>
      <c r="B6" s="3"/>
      <c r="C6" s="91"/>
      <c r="D6" s="3"/>
      <c r="E6" s="3"/>
      <c r="F6" s="43"/>
      <c r="G6" s="2"/>
    </row>
    <row r="7" spans="1:12" s="1" customFormat="1" ht="12" customHeight="1" x14ac:dyDescent="0.2">
      <c r="A7" s="4"/>
      <c r="B7" s="92" t="s">
        <v>59</v>
      </c>
      <c r="C7" s="93"/>
      <c r="D7" s="92"/>
      <c r="E7" s="92"/>
      <c r="F7" s="7"/>
      <c r="G7" s="2"/>
    </row>
    <row r="8" spans="1:12" s="1" customFormat="1" ht="12" customHeight="1" x14ac:dyDescent="0.2">
      <c r="A8" s="4"/>
      <c r="B8" s="3" t="s">
        <v>224</v>
      </c>
      <c r="C8" s="94">
        <v>0.7</v>
      </c>
      <c r="D8" s="43">
        <v>108.24899999999997</v>
      </c>
      <c r="E8" s="43">
        <v>4.5999999999999996</v>
      </c>
      <c r="F8" s="95">
        <v>2.4</v>
      </c>
      <c r="G8" s="2"/>
      <c r="H8" s="97"/>
      <c r="I8" s="97"/>
      <c r="J8" s="97"/>
      <c r="K8" s="97"/>
      <c r="L8" s="97"/>
    </row>
    <row r="9" spans="1:12" s="1" customFormat="1" ht="12" customHeight="1" x14ac:dyDescent="0.2">
      <c r="A9" s="4"/>
      <c r="B9" s="3"/>
      <c r="C9" s="94"/>
      <c r="D9" s="43"/>
      <c r="E9" s="43"/>
      <c r="F9" s="95"/>
      <c r="G9" s="2"/>
      <c r="H9" s="97"/>
      <c r="I9" s="97"/>
      <c r="J9" s="97"/>
      <c r="K9" s="97"/>
      <c r="L9" s="97"/>
    </row>
    <row r="10" spans="1:12" s="1" customFormat="1" ht="12" customHeight="1" x14ac:dyDescent="0.2">
      <c r="A10" s="4"/>
      <c r="B10" s="98" t="s">
        <v>60</v>
      </c>
      <c r="C10" s="94"/>
      <c r="D10" s="43"/>
      <c r="E10" s="43"/>
      <c r="F10" s="95"/>
      <c r="G10" s="2"/>
      <c r="H10" s="97"/>
      <c r="I10" s="97"/>
      <c r="J10" s="97"/>
      <c r="K10" s="97"/>
      <c r="L10" s="97"/>
    </row>
    <row r="11" spans="1:12" s="1" customFormat="1" ht="12" customHeight="1" x14ac:dyDescent="0.2">
      <c r="A11" s="4"/>
      <c r="B11" s="98" t="s">
        <v>260</v>
      </c>
      <c r="C11" s="94">
        <v>-0.6</v>
      </c>
      <c r="D11" s="43"/>
      <c r="E11" s="43">
        <v>0</v>
      </c>
      <c r="F11" s="95">
        <v>-2.8</v>
      </c>
      <c r="G11" s="2"/>
      <c r="H11" s="97"/>
      <c r="I11" s="97"/>
      <c r="J11" s="97"/>
      <c r="K11" s="97"/>
      <c r="L11" s="97"/>
    </row>
    <row r="12" spans="1:12" s="1" customFormat="1" ht="12" customHeight="1" x14ac:dyDescent="0.2">
      <c r="A12" s="4"/>
      <c r="B12" s="3" t="s">
        <v>261</v>
      </c>
      <c r="C12" s="94">
        <v>28.3</v>
      </c>
      <c r="D12" s="43">
        <v>40</v>
      </c>
      <c r="E12" s="43">
        <v>29.4</v>
      </c>
      <c r="F12" s="95">
        <v>114.5</v>
      </c>
      <c r="G12" s="2"/>
      <c r="H12" s="97"/>
      <c r="I12" s="97"/>
      <c r="J12" s="97"/>
      <c r="K12" s="97"/>
      <c r="L12" s="97"/>
    </row>
    <row r="13" spans="1:12" s="1" customFormat="1" ht="12" customHeight="1" x14ac:dyDescent="0.2">
      <c r="A13" s="4"/>
      <c r="B13" s="3" t="s">
        <v>262</v>
      </c>
      <c r="C13" s="94">
        <v>0</v>
      </c>
      <c r="D13" s="43">
        <v>0</v>
      </c>
      <c r="E13" s="43">
        <v>1</v>
      </c>
      <c r="F13" s="95">
        <v>3.6</v>
      </c>
      <c r="G13" s="2"/>
      <c r="H13" s="97"/>
      <c r="I13" s="97"/>
      <c r="J13" s="97"/>
      <c r="K13" s="97"/>
      <c r="L13" s="97"/>
    </row>
    <row r="14" spans="1:12" s="1" customFormat="1" ht="12" customHeight="1" x14ac:dyDescent="0.2">
      <c r="A14" s="4"/>
      <c r="B14" s="3" t="s">
        <v>263</v>
      </c>
      <c r="C14" s="94">
        <v>-1.5</v>
      </c>
      <c r="D14" s="43">
        <v>-0.2</v>
      </c>
      <c r="E14" s="43">
        <v>-0.2</v>
      </c>
      <c r="F14" s="95">
        <v>-4.3</v>
      </c>
      <c r="G14" s="2"/>
      <c r="H14" s="97"/>
      <c r="I14" s="97"/>
      <c r="J14" s="97"/>
      <c r="K14" s="97"/>
      <c r="L14" s="97"/>
    </row>
    <row r="15" spans="1:12" s="1" customFormat="1" ht="12" customHeight="1" x14ac:dyDescent="0.2">
      <c r="A15" s="4"/>
      <c r="B15" s="3" t="s">
        <v>264</v>
      </c>
      <c r="C15" s="94">
        <v>9.4</v>
      </c>
      <c r="D15" s="43"/>
      <c r="E15" s="43">
        <v>9.1</v>
      </c>
      <c r="F15" s="95">
        <v>40.6</v>
      </c>
      <c r="G15" s="2"/>
      <c r="H15" s="97"/>
      <c r="I15" s="97"/>
      <c r="J15" s="97"/>
      <c r="K15" s="97"/>
      <c r="L15" s="97"/>
    </row>
    <row r="16" spans="1:12" s="1" customFormat="1" ht="12" customHeight="1" x14ac:dyDescent="0.2">
      <c r="A16" s="4"/>
      <c r="B16" s="3" t="s">
        <v>265</v>
      </c>
      <c r="C16" s="94">
        <v>0.4</v>
      </c>
      <c r="D16" s="43"/>
      <c r="E16" s="43">
        <v>0.2</v>
      </c>
      <c r="F16" s="95">
        <v>0.8</v>
      </c>
      <c r="G16" s="2"/>
      <c r="H16" s="97"/>
      <c r="I16" s="97"/>
      <c r="J16" s="97"/>
      <c r="K16" s="97"/>
      <c r="L16" s="97"/>
    </row>
    <row r="17" spans="1:12" s="1" customFormat="1" ht="12" customHeight="1" x14ac:dyDescent="0.2">
      <c r="A17" s="4"/>
      <c r="B17" s="3" t="s">
        <v>266</v>
      </c>
      <c r="C17" s="94">
        <v>0.6</v>
      </c>
      <c r="D17" s="43"/>
      <c r="E17" s="43">
        <v>1.2</v>
      </c>
      <c r="F17" s="95">
        <v>3.7</v>
      </c>
      <c r="G17" s="2"/>
      <c r="H17" s="97"/>
      <c r="I17" s="97"/>
      <c r="J17" s="97"/>
      <c r="K17" s="97"/>
      <c r="L17" s="97"/>
    </row>
    <row r="18" spans="1:12" s="1" customFormat="1" ht="12" customHeight="1" outlineLevel="1" x14ac:dyDescent="0.2">
      <c r="A18" s="4"/>
      <c r="B18" s="3"/>
      <c r="C18" s="94"/>
      <c r="D18" s="43"/>
      <c r="E18" s="43"/>
      <c r="F18" s="95"/>
      <c r="G18" s="2"/>
      <c r="H18" s="97"/>
      <c r="I18" s="97"/>
      <c r="J18" s="97"/>
      <c r="K18" s="97"/>
      <c r="L18" s="97"/>
    </row>
    <row r="19" spans="1:12" s="1" customFormat="1" ht="12" customHeight="1" x14ac:dyDescent="0.2">
      <c r="A19" s="4"/>
      <c r="B19" s="98" t="s">
        <v>61</v>
      </c>
      <c r="C19" s="94">
        <v>1.2</v>
      </c>
      <c r="D19" s="43">
        <v>0.3</v>
      </c>
      <c r="E19" s="43">
        <v>0.3</v>
      </c>
      <c r="F19" s="99">
        <v>1.6</v>
      </c>
      <c r="G19" s="2"/>
      <c r="H19" s="97"/>
      <c r="I19" s="97"/>
      <c r="J19" s="97"/>
      <c r="K19" s="97"/>
      <c r="L19" s="97"/>
    </row>
    <row r="20" spans="1:12" s="1" customFormat="1" ht="12" customHeight="1" x14ac:dyDescent="0.2">
      <c r="A20" s="4"/>
      <c r="B20" s="98" t="s">
        <v>62</v>
      </c>
      <c r="C20" s="94">
        <v>-10.1</v>
      </c>
      <c r="D20" s="43">
        <v>-5.5</v>
      </c>
      <c r="E20" s="43">
        <v>-7.1</v>
      </c>
      <c r="F20" s="95">
        <v>-36.700000000000003</v>
      </c>
      <c r="G20" s="2"/>
      <c r="H20" s="97"/>
      <c r="I20" s="97"/>
      <c r="J20" s="97"/>
      <c r="K20" s="97"/>
      <c r="L20" s="97"/>
    </row>
    <row r="21" spans="1:12" s="1" customFormat="1" ht="12" customHeight="1" x14ac:dyDescent="0.2">
      <c r="A21" s="4"/>
      <c r="B21" s="3" t="s">
        <v>63</v>
      </c>
      <c r="C21" s="94">
        <v>-0.2</v>
      </c>
      <c r="D21" s="43">
        <v>0.2</v>
      </c>
      <c r="E21" s="43">
        <v>-0.1</v>
      </c>
      <c r="F21" s="95">
        <v>-0.6</v>
      </c>
      <c r="G21" s="2"/>
      <c r="H21" s="97"/>
      <c r="I21" s="97"/>
      <c r="J21" s="97"/>
      <c r="K21" s="97"/>
      <c r="L21" s="97"/>
    </row>
    <row r="22" spans="1:12" s="1" customFormat="1" ht="12" customHeight="1" x14ac:dyDescent="0.2">
      <c r="A22" s="4"/>
      <c r="B22" s="100" t="s">
        <v>64</v>
      </c>
      <c r="C22" s="94">
        <v>-10.200000000000001</v>
      </c>
      <c r="D22" s="43">
        <v>-5.7</v>
      </c>
      <c r="E22" s="101">
        <v>-11.6</v>
      </c>
      <c r="F22" s="101">
        <v>-13</v>
      </c>
      <c r="G22" s="2"/>
      <c r="H22" s="97"/>
      <c r="I22" s="97"/>
      <c r="J22" s="97"/>
      <c r="K22" s="97"/>
      <c r="L22" s="97"/>
    </row>
    <row r="23" spans="1:12" s="1" customFormat="1" ht="12" customHeight="1" x14ac:dyDescent="0.2">
      <c r="A23" s="4"/>
      <c r="B23" s="102" t="s">
        <v>65</v>
      </c>
      <c r="C23" s="103">
        <f>SUM(C8:C22)</f>
        <v>18.000000000000007</v>
      </c>
      <c r="D23" s="104">
        <v>137.34899999999999</v>
      </c>
      <c r="E23" s="365">
        <f t="shared" ref="E23:F23" si="0">SUM(E8:E22)</f>
        <v>26.799999999999997</v>
      </c>
      <c r="F23" s="101">
        <f t="shared" si="0"/>
        <v>109.8</v>
      </c>
      <c r="G23" s="2"/>
      <c r="H23" s="97"/>
      <c r="I23" s="97"/>
      <c r="J23" s="97"/>
      <c r="K23" s="97"/>
      <c r="L23" s="97"/>
    </row>
    <row r="24" spans="1:12" s="1" customFormat="1" ht="12" customHeight="1" x14ac:dyDescent="0.2">
      <c r="A24" s="4"/>
      <c r="B24" s="29"/>
      <c r="C24" s="94"/>
      <c r="D24" s="106"/>
      <c r="E24" s="106"/>
      <c r="F24" s="95"/>
      <c r="G24" s="2"/>
      <c r="H24" s="97"/>
      <c r="I24" s="97"/>
      <c r="J24" s="97"/>
      <c r="K24" s="97"/>
      <c r="L24" s="97"/>
    </row>
    <row r="25" spans="1:12" s="1" customFormat="1" ht="12" customHeight="1" x14ac:dyDescent="0.2">
      <c r="A25" s="4"/>
      <c r="B25" s="107" t="s">
        <v>66</v>
      </c>
      <c r="C25" s="94"/>
      <c r="D25" s="43"/>
      <c r="E25" s="43"/>
      <c r="F25" s="108"/>
      <c r="G25" s="2"/>
      <c r="H25" s="97"/>
      <c r="I25" s="97"/>
      <c r="J25" s="97"/>
      <c r="K25" s="97"/>
      <c r="L25" s="97"/>
    </row>
    <row r="26" spans="1:12" s="1" customFormat="1" outlineLevel="2" x14ac:dyDescent="0.2">
      <c r="A26" s="4"/>
      <c r="B26" s="29" t="s">
        <v>67</v>
      </c>
      <c r="C26" s="94">
        <v>-79.7</v>
      </c>
      <c r="D26" s="43">
        <v>-81.599999999999994</v>
      </c>
      <c r="E26" s="43">
        <v>-17.399999999999999</v>
      </c>
      <c r="F26" s="95">
        <v>-145.1</v>
      </c>
      <c r="G26" s="2"/>
      <c r="H26" s="97"/>
      <c r="I26" s="97"/>
      <c r="J26" s="97"/>
      <c r="K26" s="97"/>
      <c r="L26" s="97"/>
    </row>
    <row r="27" spans="1:12" s="1" customFormat="1" ht="12" customHeight="1" x14ac:dyDescent="0.2">
      <c r="A27" s="4"/>
      <c r="B27" s="9" t="s">
        <v>267</v>
      </c>
      <c r="C27" s="94">
        <v>7.2</v>
      </c>
      <c r="D27" s="43">
        <v>0</v>
      </c>
      <c r="E27" s="101">
        <v>6.1</v>
      </c>
      <c r="F27" s="101">
        <v>31.4</v>
      </c>
      <c r="G27" s="2"/>
      <c r="H27" s="97"/>
      <c r="I27" s="97"/>
      <c r="J27" s="97"/>
      <c r="K27" s="97"/>
      <c r="L27" s="97"/>
    </row>
    <row r="28" spans="1:12" s="1" customFormat="1" ht="12" customHeight="1" x14ac:dyDescent="0.2">
      <c r="A28" s="4"/>
      <c r="B28" s="109" t="s">
        <v>68</v>
      </c>
      <c r="C28" s="103">
        <f>SUM(C26:C27)</f>
        <v>-72.5</v>
      </c>
      <c r="D28" s="67">
        <v>-4.0999999999999943</v>
      </c>
      <c r="E28" s="31">
        <f t="shared" ref="E28:F28" si="1">SUM(E26:E27)</f>
        <v>-11.299999999999999</v>
      </c>
      <c r="F28" s="101">
        <f t="shared" si="1"/>
        <v>-113.69999999999999</v>
      </c>
      <c r="G28" s="2"/>
      <c r="H28" s="97"/>
      <c r="I28" s="97"/>
      <c r="J28" s="97"/>
      <c r="K28" s="97"/>
      <c r="L28" s="97"/>
    </row>
    <row r="29" spans="1:12" s="1" customFormat="1" ht="12" customHeight="1" x14ac:dyDescent="0.2">
      <c r="A29" s="4"/>
      <c r="B29" s="29"/>
      <c r="C29" s="94"/>
      <c r="D29" s="106"/>
      <c r="E29" s="106"/>
      <c r="F29" s="95"/>
      <c r="G29" s="2"/>
      <c r="H29" s="97"/>
      <c r="I29" s="97"/>
      <c r="J29" s="97"/>
      <c r="K29" s="97"/>
      <c r="L29" s="97"/>
    </row>
    <row r="30" spans="1:12" s="1" customFormat="1" ht="12" customHeight="1" x14ac:dyDescent="0.2">
      <c r="A30" s="4"/>
      <c r="B30" s="110" t="s">
        <v>69</v>
      </c>
      <c r="C30" s="96"/>
      <c r="D30" s="45"/>
      <c r="E30" s="45"/>
      <c r="F30" s="111"/>
      <c r="G30" s="2"/>
      <c r="H30" s="97"/>
      <c r="I30" s="97"/>
      <c r="J30" s="97"/>
      <c r="K30" s="97"/>
      <c r="L30" s="97"/>
    </row>
    <row r="31" spans="1:12" s="1" customFormat="1" ht="12" customHeight="1" x14ac:dyDescent="0.2">
      <c r="A31" s="4"/>
      <c r="B31" s="112" t="s">
        <v>70</v>
      </c>
      <c r="C31" s="96">
        <v>28.7</v>
      </c>
      <c r="D31" s="45">
        <v>0</v>
      </c>
      <c r="E31" s="45">
        <v>149.69999999999999</v>
      </c>
      <c r="F31" s="113">
        <v>175.3</v>
      </c>
      <c r="G31" s="2"/>
      <c r="H31" s="97"/>
      <c r="I31" s="97"/>
      <c r="J31" s="97"/>
      <c r="K31" s="97"/>
      <c r="L31" s="97"/>
    </row>
    <row r="32" spans="1:12" s="1" customFormat="1" ht="12" customHeight="1" x14ac:dyDescent="0.2">
      <c r="A32" s="4"/>
      <c r="B32" s="112" t="s">
        <v>268</v>
      </c>
      <c r="C32" s="96">
        <v>0</v>
      </c>
      <c r="D32" s="45"/>
      <c r="E32" s="45">
        <v>0</v>
      </c>
      <c r="F32" s="113">
        <v>30.2</v>
      </c>
      <c r="G32" s="2"/>
      <c r="H32" s="97"/>
      <c r="I32" s="97"/>
      <c r="J32" s="97"/>
      <c r="K32" s="97"/>
      <c r="L32" s="97"/>
    </row>
    <row r="33" spans="1:12" s="1" customFormat="1" ht="12" customHeight="1" x14ac:dyDescent="0.2">
      <c r="A33" s="4"/>
      <c r="B33" s="114" t="s">
        <v>71</v>
      </c>
      <c r="C33" s="96">
        <v>-31.3</v>
      </c>
      <c r="D33" s="45">
        <v>-12.8</v>
      </c>
      <c r="E33" s="45">
        <v>-25.8</v>
      </c>
      <c r="F33" s="113">
        <v>-125.5</v>
      </c>
      <c r="G33" s="2"/>
      <c r="H33" s="97"/>
      <c r="I33" s="97"/>
      <c r="J33" s="97"/>
      <c r="K33" s="97"/>
      <c r="L33" s="97"/>
    </row>
    <row r="34" spans="1:12" s="1" customFormat="1" ht="12" customHeight="1" x14ac:dyDescent="0.2">
      <c r="A34" s="4"/>
      <c r="B34" s="114" t="s">
        <v>269</v>
      </c>
      <c r="C34" s="96">
        <v>-0.7</v>
      </c>
      <c r="D34" s="45"/>
      <c r="E34" s="45">
        <v>-0.6</v>
      </c>
      <c r="F34" s="113">
        <v>-16.7</v>
      </c>
      <c r="G34" s="2"/>
      <c r="H34" s="97"/>
      <c r="I34" s="97"/>
      <c r="J34" s="97"/>
      <c r="K34" s="97"/>
      <c r="L34" s="97"/>
    </row>
    <row r="35" spans="1:12" s="1" customFormat="1" outlineLevel="1" x14ac:dyDescent="0.2">
      <c r="A35" s="4"/>
      <c r="B35" s="115" t="s">
        <v>72</v>
      </c>
      <c r="C35" s="96">
        <v>0</v>
      </c>
      <c r="D35" s="45">
        <v>0</v>
      </c>
      <c r="E35" s="45">
        <v>0</v>
      </c>
      <c r="F35" s="113">
        <v>-1.2</v>
      </c>
      <c r="G35" s="2"/>
      <c r="H35" s="97"/>
      <c r="I35" s="97"/>
      <c r="J35" s="97"/>
      <c r="K35" s="97"/>
      <c r="L35" s="97"/>
    </row>
    <row r="36" spans="1:12" s="1" customFormat="1" outlineLevel="1" x14ac:dyDescent="0.2">
      <c r="A36" s="4"/>
      <c r="B36" s="115" t="s">
        <v>290</v>
      </c>
      <c r="C36" s="96">
        <v>100</v>
      </c>
      <c r="D36" s="45">
        <v>14</v>
      </c>
      <c r="E36" s="45">
        <v>0</v>
      </c>
      <c r="F36" s="113">
        <v>0</v>
      </c>
      <c r="G36" s="2"/>
      <c r="H36" s="97"/>
      <c r="I36" s="97"/>
      <c r="J36" s="97"/>
      <c r="K36" s="97"/>
      <c r="L36" s="97"/>
    </row>
    <row r="37" spans="1:12" s="1" customFormat="1" outlineLevel="1" x14ac:dyDescent="0.2">
      <c r="A37" s="4"/>
      <c r="B37" s="115" t="s">
        <v>291</v>
      </c>
      <c r="C37" s="96">
        <v>-2.8</v>
      </c>
      <c r="D37" s="45">
        <v>-2.6</v>
      </c>
      <c r="E37" s="45">
        <v>0</v>
      </c>
      <c r="F37" s="113">
        <v>0</v>
      </c>
      <c r="G37" s="2"/>
      <c r="H37" s="97"/>
      <c r="I37" s="97"/>
      <c r="J37" s="97"/>
      <c r="K37" s="97"/>
      <c r="L37" s="97"/>
    </row>
    <row r="38" spans="1:12" s="1" customFormat="1" ht="12" customHeight="1" x14ac:dyDescent="0.2">
      <c r="A38" s="4"/>
      <c r="B38" s="116" t="s">
        <v>73</v>
      </c>
      <c r="C38" s="105">
        <f>SUM(C31:C37)</f>
        <v>93.9</v>
      </c>
      <c r="D38" s="67">
        <v>-1.6000000000000008</v>
      </c>
      <c r="E38" s="67">
        <f t="shared" ref="E38:F38" si="2">SUM(E31:E37)</f>
        <v>123.3</v>
      </c>
      <c r="F38" s="117">
        <f t="shared" si="2"/>
        <v>62.099999999999994</v>
      </c>
      <c r="G38" s="2"/>
      <c r="H38" s="97"/>
      <c r="I38" s="97"/>
      <c r="J38" s="97"/>
      <c r="K38" s="97"/>
      <c r="L38" s="97"/>
    </row>
    <row r="39" spans="1:12" s="1" customFormat="1" ht="12" customHeight="1" x14ac:dyDescent="0.2">
      <c r="A39" s="4"/>
      <c r="B39" s="42"/>
      <c r="C39" s="118"/>
      <c r="D39" s="26"/>
      <c r="E39" s="26"/>
      <c r="F39" s="95"/>
      <c r="G39" s="2"/>
      <c r="H39" s="97"/>
      <c r="I39" s="97"/>
      <c r="J39" s="97"/>
      <c r="K39" s="97"/>
      <c r="L39" s="97"/>
    </row>
    <row r="40" spans="1:12" s="1" customFormat="1" ht="12" customHeight="1" x14ac:dyDescent="0.2">
      <c r="A40" s="4"/>
      <c r="B40" s="42" t="s">
        <v>74</v>
      </c>
      <c r="C40" s="96">
        <f>+C38+C28+C23</f>
        <v>39.400000000000013</v>
      </c>
      <c r="D40" s="113">
        <v>131.649</v>
      </c>
      <c r="E40" s="113">
        <f t="shared" ref="E40:F40" si="3">+E38+E28+E23</f>
        <v>138.80000000000001</v>
      </c>
      <c r="F40" s="95">
        <f t="shared" si="3"/>
        <v>58.2</v>
      </c>
      <c r="G40" s="2"/>
      <c r="H40" s="97"/>
      <c r="I40" s="97"/>
      <c r="J40" s="97"/>
      <c r="K40" s="97"/>
      <c r="L40" s="97"/>
    </row>
    <row r="41" spans="1:12" s="1" customFormat="1" ht="12" customHeight="1" x14ac:dyDescent="0.2">
      <c r="A41" s="4"/>
      <c r="B41" s="29"/>
      <c r="C41" s="96"/>
      <c r="D41" s="45"/>
      <c r="E41" s="45"/>
      <c r="F41" s="95"/>
      <c r="G41" s="2"/>
      <c r="H41" s="97"/>
      <c r="I41" s="97"/>
      <c r="J41" s="97"/>
      <c r="K41" s="97"/>
      <c r="L41" s="97"/>
    </row>
    <row r="42" spans="1:12" s="1" customFormat="1" ht="12" customHeight="1" x14ac:dyDescent="0.2">
      <c r="A42" s="4"/>
      <c r="B42" s="119" t="s">
        <v>75</v>
      </c>
      <c r="C42" s="120">
        <v>134.19999999999999</v>
      </c>
      <c r="D42" s="50">
        <v>38.1</v>
      </c>
      <c r="E42" s="50">
        <v>76</v>
      </c>
      <c r="F42" s="101">
        <v>76</v>
      </c>
      <c r="G42" s="2"/>
      <c r="H42" s="97"/>
      <c r="I42" s="97"/>
      <c r="J42" s="97"/>
      <c r="K42" s="97"/>
      <c r="L42" s="97"/>
    </row>
    <row r="43" spans="1:12" s="1" customFormat="1" ht="12" customHeight="1" x14ac:dyDescent="0.2">
      <c r="A43" s="4"/>
      <c r="B43" s="29" t="s">
        <v>76</v>
      </c>
      <c r="C43" s="96"/>
      <c r="D43" s="121"/>
      <c r="E43" s="121"/>
      <c r="F43" s="95"/>
      <c r="G43" s="2"/>
      <c r="H43" s="97"/>
      <c r="I43" s="97"/>
      <c r="J43" s="97"/>
      <c r="K43" s="97"/>
      <c r="L43" s="97"/>
    </row>
    <row r="44" spans="1:12" s="1" customFormat="1" ht="12" customHeight="1" x14ac:dyDescent="0.2">
      <c r="A44" s="4"/>
      <c r="B44" s="122" t="s">
        <v>77</v>
      </c>
      <c r="C44" s="73">
        <f>+C42+C40</f>
        <v>173.6</v>
      </c>
      <c r="D44" s="31">
        <v>169.749</v>
      </c>
      <c r="E44" s="31">
        <f>+E42+E40</f>
        <v>214.8</v>
      </c>
      <c r="F44" s="101">
        <f>+F42+F40</f>
        <v>134.19999999999999</v>
      </c>
      <c r="G44" s="2"/>
      <c r="H44" s="97"/>
      <c r="I44" s="97"/>
      <c r="J44" s="97"/>
      <c r="K44" s="97"/>
      <c r="L44" s="97"/>
    </row>
  </sheetData>
  <pageMargins left="0.19685039370078741" right="0.19685039370078741" top="0.19685039370078741" bottom="0" header="0" footer="0"/>
  <pageSetup paperSize="9" scale="87" orientation="portrait" r:id="rId1"/>
  <headerFooter alignWithMargins="0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9"/>
  <sheetViews>
    <sheetView topLeftCell="A76" workbookViewId="0">
      <selection activeCell="D96" sqref="D96"/>
    </sheetView>
  </sheetViews>
  <sheetFormatPr defaultRowHeight="14.4" x14ac:dyDescent="0.3"/>
  <cols>
    <col min="1" max="1" width="5.109375" customWidth="1"/>
    <col min="2" max="2" width="5.6640625" customWidth="1"/>
    <col min="3" max="3" width="8.33203125" customWidth="1"/>
    <col min="4" max="4" width="21" customWidth="1"/>
    <col min="5" max="5" width="11.6640625" style="160" customWidth="1"/>
    <col min="6" max="6" width="8" style="159" customWidth="1"/>
    <col min="7" max="7" width="15.88671875" customWidth="1"/>
    <col min="8" max="8" width="16.6640625" customWidth="1"/>
    <col min="9" max="9" width="9.5546875" style="161" customWidth="1"/>
    <col min="13" max="13" width="11.5546875" customWidth="1"/>
    <col min="21" max="21" width="8.88671875" style="159"/>
  </cols>
  <sheetData>
    <row r="1" spans="1:21" x14ac:dyDescent="0.3">
      <c r="A1" s="133"/>
      <c r="B1" s="382" t="s">
        <v>78</v>
      </c>
      <c r="C1" s="382"/>
      <c r="D1" s="134" t="s">
        <v>79</v>
      </c>
      <c r="E1" s="135" t="s">
        <v>80</v>
      </c>
      <c r="F1" s="136" t="s">
        <v>81</v>
      </c>
      <c r="G1" s="136" t="s">
        <v>82</v>
      </c>
      <c r="H1" s="136" t="s">
        <v>83</v>
      </c>
      <c r="I1" s="137" t="s">
        <v>84</v>
      </c>
      <c r="J1" s="136" t="s">
        <v>85</v>
      </c>
      <c r="U1" s="138"/>
    </row>
    <row r="2" spans="1:21" ht="13.5" customHeight="1" x14ac:dyDescent="0.3">
      <c r="C2" s="138"/>
      <c r="D2" s="139"/>
      <c r="E2" s="140"/>
      <c r="F2" s="141"/>
      <c r="G2" s="138"/>
      <c r="H2" s="138"/>
      <c r="I2" s="142"/>
      <c r="J2" s="143"/>
      <c r="U2" s="138"/>
    </row>
    <row r="3" spans="1:21" x14ac:dyDescent="0.3">
      <c r="A3">
        <v>1</v>
      </c>
      <c r="B3" s="138" t="s">
        <v>86</v>
      </c>
      <c r="C3" s="138" t="s">
        <v>87</v>
      </c>
      <c r="D3" s="139" t="s">
        <v>88</v>
      </c>
      <c r="E3" s="144">
        <v>99999</v>
      </c>
      <c r="F3" s="145">
        <v>1997</v>
      </c>
      <c r="G3" s="138" t="s">
        <v>89</v>
      </c>
      <c r="H3" s="143">
        <v>0</v>
      </c>
      <c r="I3" s="142" t="s">
        <v>90</v>
      </c>
      <c r="J3" s="143" t="s">
        <v>90</v>
      </c>
      <c r="U3" s="138"/>
    </row>
    <row r="4" spans="1:21" ht="12.75" customHeight="1" x14ac:dyDescent="0.3">
      <c r="A4">
        <v>2</v>
      </c>
      <c r="B4" s="138" t="s">
        <v>86</v>
      </c>
      <c r="C4" s="138" t="s">
        <v>87</v>
      </c>
      <c r="D4" s="139" t="s">
        <v>91</v>
      </c>
      <c r="E4" s="144">
        <v>99999</v>
      </c>
      <c r="F4" s="145">
        <v>1999</v>
      </c>
      <c r="G4" s="138" t="s">
        <v>92</v>
      </c>
      <c r="H4" s="143">
        <v>0</v>
      </c>
      <c r="I4" s="142" t="s">
        <v>90</v>
      </c>
      <c r="J4" s="143" t="s">
        <v>90</v>
      </c>
      <c r="L4" s="146"/>
      <c r="M4" s="147"/>
      <c r="U4" s="138"/>
    </row>
    <row r="5" spans="1:21" x14ac:dyDescent="0.3">
      <c r="A5">
        <v>3</v>
      </c>
      <c r="B5" s="138" t="s">
        <v>86</v>
      </c>
      <c r="C5" s="138" t="s">
        <v>87</v>
      </c>
      <c r="D5" s="139" t="s">
        <v>93</v>
      </c>
      <c r="E5" s="144">
        <v>99965</v>
      </c>
      <c r="F5" s="145">
        <v>2000</v>
      </c>
      <c r="G5" s="138" t="s">
        <v>89</v>
      </c>
      <c r="H5" s="143">
        <v>0</v>
      </c>
      <c r="I5" s="142" t="s">
        <v>90</v>
      </c>
      <c r="J5" s="143" t="s">
        <v>90</v>
      </c>
      <c r="L5" s="146"/>
      <c r="M5" s="147"/>
      <c r="U5" s="138"/>
    </row>
    <row r="6" spans="1:21" x14ac:dyDescent="0.3">
      <c r="A6">
        <v>4</v>
      </c>
      <c r="B6" s="138" t="s">
        <v>86</v>
      </c>
      <c r="C6" s="138" t="s">
        <v>87</v>
      </c>
      <c r="D6" s="139" t="s">
        <v>94</v>
      </c>
      <c r="E6" s="144">
        <v>99999</v>
      </c>
      <c r="F6" s="145">
        <v>2003</v>
      </c>
      <c r="G6" s="138" t="s">
        <v>95</v>
      </c>
      <c r="H6" s="143">
        <v>0</v>
      </c>
      <c r="I6" s="142" t="s">
        <v>90</v>
      </c>
      <c r="J6" s="143" t="s">
        <v>90</v>
      </c>
      <c r="L6" s="146"/>
      <c r="M6" s="147"/>
      <c r="U6" s="138"/>
    </row>
    <row r="7" spans="1:21" x14ac:dyDescent="0.3">
      <c r="A7">
        <v>5</v>
      </c>
      <c r="B7" s="138" t="s">
        <v>86</v>
      </c>
      <c r="C7" s="138" t="s">
        <v>87</v>
      </c>
      <c r="D7" s="139" t="s">
        <v>96</v>
      </c>
      <c r="E7" s="144">
        <v>99999</v>
      </c>
      <c r="F7" s="145">
        <v>2003</v>
      </c>
      <c r="G7" s="138" t="s">
        <v>95</v>
      </c>
      <c r="H7" s="143">
        <v>0</v>
      </c>
      <c r="I7" s="142" t="s">
        <v>90</v>
      </c>
      <c r="J7" s="143" t="s">
        <v>90</v>
      </c>
      <c r="L7" s="146"/>
      <c r="M7" s="147"/>
      <c r="U7" s="138"/>
    </row>
    <row r="8" spans="1:21" x14ac:dyDescent="0.3">
      <c r="A8">
        <v>6</v>
      </c>
      <c r="B8" s="138" t="s">
        <v>86</v>
      </c>
      <c r="C8" s="138" t="s">
        <v>87</v>
      </c>
      <c r="D8" s="139" t="s">
        <v>97</v>
      </c>
      <c r="E8" s="144">
        <v>109672</v>
      </c>
      <c r="F8" s="145">
        <v>2007</v>
      </c>
      <c r="G8" s="138" t="s">
        <v>98</v>
      </c>
      <c r="H8" s="143">
        <v>0</v>
      </c>
      <c r="I8" s="142" t="s">
        <v>90</v>
      </c>
      <c r="J8" s="143" t="s">
        <v>90</v>
      </c>
      <c r="L8" s="146"/>
      <c r="M8" s="147"/>
      <c r="U8" s="138"/>
    </row>
    <row r="9" spans="1:21" x14ac:dyDescent="0.3">
      <c r="A9">
        <v>7</v>
      </c>
      <c r="B9" s="138" t="s">
        <v>86</v>
      </c>
      <c r="C9" s="138" t="s">
        <v>87</v>
      </c>
      <c r="D9" s="139" t="s">
        <v>99</v>
      </c>
      <c r="E9" s="144">
        <v>109672</v>
      </c>
      <c r="F9" s="145">
        <v>2008</v>
      </c>
      <c r="G9" s="138" t="s">
        <v>98</v>
      </c>
      <c r="H9" s="143">
        <v>0</v>
      </c>
      <c r="I9" s="142" t="s">
        <v>90</v>
      </c>
      <c r="J9" s="143" t="s">
        <v>90</v>
      </c>
      <c r="L9" s="146"/>
      <c r="M9" s="147"/>
      <c r="U9" s="138"/>
    </row>
    <row r="10" spans="1:21" x14ac:dyDescent="0.3">
      <c r="A10">
        <v>8</v>
      </c>
      <c r="B10" s="138" t="s">
        <v>86</v>
      </c>
      <c r="C10" s="138" t="s">
        <v>87</v>
      </c>
      <c r="D10" s="139" t="s">
        <v>100</v>
      </c>
      <c r="E10" s="144">
        <v>109672</v>
      </c>
      <c r="F10" s="145">
        <v>2008</v>
      </c>
      <c r="G10" s="138" t="s">
        <v>98</v>
      </c>
      <c r="H10" s="148">
        <v>0</v>
      </c>
      <c r="I10" s="142" t="s">
        <v>90</v>
      </c>
      <c r="J10" s="143" t="s">
        <v>90</v>
      </c>
      <c r="L10" s="146"/>
      <c r="M10" s="147"/>
      <c r="U10" s="138"/>
    </row>
    <row r="11" spans="1:21" ht="12" customHeight="1" x14ac:dyDescent="0.3">
      <c r="A11" s="149">
        <v>9</v>
      </c>
      <c r="B11" s="138" t="s">
        <v>86</v>
      </c>
      <c r="C11" s="138" t="s">
        <v>87</v>
      </c>
      <c r="D11" s="139" t="s">
        <v>295</v>
      </c>
      <c r="E11" s="144">
        <v>114000</v>
      </c>
      <c r="F11" s="151">
        <v>2018</v>
      </c>
      <c r="G11" s="138" t="s">
        <v>101</v>
      </c>
      <c r="H11" s="148">
        <v>0</v>
      </c>
      <c r="I11" s="142" t="s">
        <v>90</v>
      </c>
      <c r="J11" s="143" t="s">
        <v>90</v>
      </c>
      <c r="L11" s="146"/>
      <c r="M11" s="147"/>
      <c r="U11" s="138"/>
    </row>
    <row r="12" spans="1:21" ht="12" customHeight="1" x14ac:dyDescent="0.3">
      <c r="A12" s="149">
        <v>10</v>
      </c>
      <c r="B12" s="138" t="s">
        <v>86</v>
      </c>
      <c r="C12" s="138" t="s">
        <v>87</v>
      </c>
      <c r="D12" s="139" t="s">
        <v>296</v>
      </c>
      <c r="E12" s="144">
        <v>114000</v>
      </c>
      <c r="F12" s="151">
        <v>2018</v>
      </c>
      <c r="G12" s="138" t="s">
        <v>101</v>
      </c>
      <c r="H12" s="148">
        <v>0</v>
      </c>
      <c r="I12" s="142" t="s">
        <v>90</v>
      </c>
      <c r="J12" s="143" t="s">
        <v>90</v>
      </c>
      <c r="L12" s="146"/>
      <c r="M12" s="147"/>
      <c r="U12" s="138"/>
    </row>
    <row r="13" spans="1:21" ht="12" customHeight="1" x14ac:dyDescent="0.3">
      <c r="A13" s="149">
        <v>11</v>
      </c>
      <c r="B13" s="138" t="s">
        <v>86</v>
      </c>
      <c r="C13" s="138" t="s">
        <v>87</v>
      </c>
      <c r="D13" s="139" t="s">
        <v>297</v>
      </c>
      <c r="E13" s="144">
        <v>114000</v>
      </c>
      <c r="F13" s="151">
        <v>2018</v>
      </c>
      <c r="G13" s="138" t="s">
        <v>101</v>
      </c>
      <c r="H13" s="148">
        <v>0</v>
      </c>
      <c r="I13" s="142" t="s">
        <v>90</v>
      </c>
      <c r="J13" s="143" t="s">
        <v>90</v>
      </c>
      <c r="L13" s="146"/>
      <c r="M13" s="147"/>
      <c r="U13" s="138"/>
    </row>
    <row r="14" spans="1:21" ht="12" customHeight="1" x14ac:dyDescent="0.3">
      <c r="A14" s="149">
        <v>12</v>
      </c>
      <c r="B14" s="138" t="s">
        <v>86</v>
      </c>
      <c r="C14" s="138" t="s">
        <v>87</v>
      </c>
      <c r="D14" s="150" t="s">
        <v>103</v>
      </c>
      <c r="E14" s="144">
        <v>114000</v>
      </c>
      <c r="F14" s="151" t="s">
        <v>102</v>
      </c>
      <c r="G14" s="138" t="s">
        <v>101</v>
      </c>
      <c r="H14" s="148">
        <v>0</v>
      </c>
      <c r="I14" s="142" t="s">
        <v>90</v>
      </c>
      <c r="J14" s="143" t="s">
        <v>90</v>
      </c>
      <c r="L14" s="146"/>
      <c r="M14" s="147"/>
      <c r="U14" s="138"/>
    </row>
    <row r="15" spans="1:21" x14ac:dyDescent="0.3">
      <c r="B15" s="143"/>
      <c r="C15" s="138"/>
      <c r="D15" s="139"/>
      <c r="E15" s="140"/>
      <c r="F15" s="152"/>
      <c r="G15" s="138"/>
      <c r="H15" s="143"/>
      <c r="I15" s="142"/>
      <c r="J15" s="143"/>
      <c r="L15" s="153"/>
      <c r="M15" s="147"/>
      <c r="U15" s="138"/>
    </row>
    <row r="16" spans="1:21" x14ac:dyDescent="0.3">
      <c r="A16">
        <v>1</v>
      </c>
      <c r="B16" s="138" t="s">
        <v>86</v>
      </c>
      <c r="C16" s="138" t="s">
        <v>104</v>
      </c>
      <c r="D16" s="139" t="s">
        <v>105</v>
      </c>
      <c r="E16" s="144">
        <v>72718</v>
      </c>
      <c r="F16" s="145">
        <v>2003</v>
      </c>
      <c r="G16" s="138" t="s">
        <v>106</v>
      </c>
      <c r="H16" s="148">
        <v>0</v>
      </c>
      <c r="I16" s="142" t="s">
        <v>90</v>
      </c>
      <c r="J16" s="143" t="s">
        <v>90</v>
      </c>
      <c r="L16" s="146"/>
      <c r="M16" s="147"/>
      <c r="U16" s="138"/>
    </row>
    <row r="17" spans="1:21" x14ac:dyDescent="0.3">
      <c r="A17">
        <v>2</v>
      </c>
      <c r="B17" s="138" t="s">
        <v>86</v>
      </c>
      <c r="C17" s="138" t="s">
        <v>104</v>
      </c>
      <c r="D17" s="139" t="s">
        <v>107</v>
      </c>
      <c r="E17" s="144">
        <v>74999</v>
      </c>
      <c r="F17" s="145">
        <v>2004</v>
      </c>
      <c r="G17" s="138" t="s">
        <v>89</v>
      </c>
      <c r="H17" s="148">
        <v>1</v>
      </c>
      <c r="I17" s="142" t="s">
        <v>90</v>
      </c>
      <c r="J17" s="143" t="s">
        <v>90</v>
      </c>
      <c r="L17" s="146"/>
      <c r="M17" s="147"/>
      <c r="U17" s="138"/>
    </row>
    <row r="18" spans="1:21" x14ac:dyDescent="0.3">
      <c r="A18">
        <v>3</v>
      </c>
      <c r="B18" s="138" t="s">
        <v>86</v>
      </c>
      <c r="C18" s="138" t="s">
        <v>104</v>
      </c>
      <c r="D18" s="139" t="s">
        <v>108</v>
      </c>
      <c r="E18" s="144">
        <v>74999</v>
      </c>
      <c r="F18" s="145">
        <v>2004</v>
      </c>
      <c r="G18" s="138" t="s">
        <v>89</v>
      </c>
      <c r="H18" s="148">
        <v>1</v>
      </c>
      <c r="I18" s="142" t="s">
        <v>90</v>
      </c>
      <c r="J18" s="143" t="s">
        <v>90</v>
      </c>
      <c r="L18" s="146"/>
      <c r="M18" s="147"/>
      <c r="U18" s="138"/>
    </row>
    <row r="19" spans="1:21" x14ac:dyDescent="0.3">
      <c r="A19">
        <v>4</v>
      </c>
      <c r="B19" s="138" t="s">
        <v>86</v>
      </c>
      <c r="C19" s="138" t="s">
        <v>104</v>
      </c>
      <c r="D19" s="139" t="s">
        <v>109</v>
      </c>
      <c r="E19" s="144">
        <v>74999</v>
      </c>
      <c r="F19" s="145">
        <v>2004</v>
      </c>
      <c r="G19" s="138" t="s">
        <v>89</v>
      </c>
      <c r="H19" s="148">
        <v>1</v>
      </c>
      <c r="I19" s="142" t="s">
        <v>90</v>
      </c>
      <c r="J19" s="143" t="s">
        <v>90</v>
      </c>
      <c r="L19" s="146"/>
      <c r="M19" s="147"/>
      <c r="U19" s="138"/>
    </row>
    <row r="20" spans="1:21" x14ac:dyDescent="0.3">
      <c r="A20">
        <v>5</v>
      </c>
      <c r="B20" s="138" t="s">
        <v>86</v>
      </c>
      <c r="C20" s="138" t="s">
        <v>104</v>
      </c>
      <c r="D20" s="139" t="s">
        <v>110</v>
      </c>
      <c r="E20" s="144">
        <v>72718</v>
      </c>
      <c r="F20" s="145">
        <v>2005</v>
      </c>
      <c r="G20" s="138" t="s">
        <v>106</v>
      </c>
      <c r="H20" s="148">
        <v>0</v>
      </c>
      <c r="I20" s="142" t="s">
        <v>90</v>
      </c>
      <c r="J20" s="143" t="s">
        <v>90</v>
      </c>
      <c r="L20" s="146"/>
      <c r="M20" s="147"/>
      <c r="U20" s="138"/>
    </row>
    <row r="21" spans="1:21" x14ac:dyDescent="0.3">
      <c r="A21">
        <v>6</v>
      </c>
      <c r="B21" s="138" t="s">
        <v>86</v>
      </c>
      <c r="C21" s="138" t="s">
        <v>104</v>
      </c>
      <c r="D21" s="139" t="s">
        <v>111</v>
      </c>
      <c r="E21" s="144">
        <v>72660</v>
      </c>
      <c r="F21" s="145">
        <v>2005</v>
      </c>
      <c r="G21" s="138" t="s">
        <v>106</v>
      </c>
      <c r="H21" s="148">
        <v>0</v>
      </c>
      <c r="I21" s="142" t="s">
        <v>90</v>
      </c>
      <c r="J21" s="143" t="s">
        <v>90</v>
      </c>
      <c r="L21" s="146"/>
      <c r="M21" s="147"/>
      <c r="U21" s="138"/>
    </row>
    <row r="22" spans="1:21" x14ac:dyDescent="0.3">
      <c r="A22">
        <v>7</v>
      </c>
      <c r="B22" s="138" t="s">
        <v>86</v>
      </c>
      <c r="C22" s="138" t="s">
        <v>104</v>
      </c>
      <c r="D22" s="139" t="s">
        <v>112</v>
      </c>
      <c r="E22" s="144">
        <v>73700</v>
      </c>
      <c r="F22" s="145">
        <v>2007</v>
      </c>
      <c r="G22" s="138" t="s">
        <v>113</v>
      </c>
      <c r="H22" s="148">
        <v>0</v>
      </c>
      <c r="I22" s="142" t="s">
        <v>90</v>
      </c>
      <c r="J22" s="143" t="s">
        <v>90</v>
      </c>
      <c r="L22" s="146"/>
      <c r="M22" s="147"/>
      <c r="U22" s="138"/>
    </row>
    <row r="23" spans="1:21" x14ac:dyDescent="0.3">
      <c r="A23">
        <f>+A22+1</f>
        <v>8</v>
      </c>
      <c r="B23" s="138" t="s">
        <v>86</v>
      </c>
      <c r="C23" s="138" t="s">
        <v>104</v>
      </c>
      <c r="D23" s="139" t="s">
        <v>272</v>
      </c>
      <c r="E23" s="144">
        <v>75000</v>
      </c>
      <c r="F23" s="145" t="s">
        <v>273</v>
      </c>
      <c r="G23" s="138" t="s">
        <v>101</v>
      </c>
      <c r="H23" s="148">
        <v>0</v>
      </c>
      <c r="I23" s="142" t="s">
        <v>90</v>
      </c>
      <c r="J23" s="143" t="s">
        <v>90</v>
      </c>
      <c r="L23" s="146"/>
      <c r="M23" s="147"/>
      <c r="U23" s="138"/>
    </row>
    <row r="24" spans="1:21" x14ac:dyDescent="0.3">
      <c r="A24">
        <f>+A23+1</f>
        <v>9</v>
      </c>
      <c r="B24" s="138" t="s">
        <v>86</v>
      </c>
      <c r="C24" s="138" t="s">
        <v>104</v>
      </c>
      <c r="D24" s="139" t="s">
        <v>272</v>
      </c>
      <c r="E24" s="144">
        <v>75000</v>
      </c>
      <c r="F24" s="145" t="s">
        <v>273</v>
      </c>
      <c r="G24" s="138" t="s">
        <v>101</v>
      </c>
      <c r="H24" s="148">
        <v>0</v>
      </c>
      <c r="I24" s="142" t="s">
        <v>90</v>
      </c>
      <c r="J24" s="143" t="s">
        <v>90</v>
      </c>
      <c r="L24" s="146"/>
      <c r="M24" s="147"/>
      <c r="U24" s="138"/>
    </row>
    <row r="25" spans="1:21" x14ac:dyDescent="0.3">
      <c r="B25" s="138"/>
      <c r="C25" s="138"/>
      <c r="D25" s="139"/>
      <c r="E25" s="140"/>
      <c r="F25" s="145"/>
      <c r="G25" s="138"/>
      <c r="H25" s="148"/>
      <c r="I25" s="142"/>
      <c r="J25" s="143"/>
      <c r="L25" s="153"/>
      <c r="M25" s="147"/>
      <c r="U25" s="138"/>
    </row>
    <row r="26" spans="1:21" x14ac:dyDescent="0.3">
      <c r="A26">
        <v>1</v>
      </c>
      <c r="B26" s="138" t="s">
        <v>86</v>
      </c>
      <c r="C26" s="138" t="s">
        <v>114</v>
      </c>
      <c r="D26" s="139" t="s">
        <v>115</v>
      </c>
      <c r="E26" s="144">
        <v>44999</v>
      </c>
      <c r="F26" s="145">
        <v>1999</v>
      </c>
      <c r="G26" s="138" t="s">
        <v>92</v>
      </c>
      <c r="H26" s="148">
        <v>1</v>
      </c>
      <c r="I26" s="142" t="s">
        <v>90</v>
      </c>
      <c r="J26" s="143" t="s">
        <v>90</v>
      </c>
      <c r="L26" s="146"/>
      <c r="M26" s="147"/>
      <c r="U26" s="138"/>
    </row>
    <row r="27" spans="1:21" x14ac:dyDescent="0.3">
      <c r="A27">
        <f>+A26+1</f>
        <v>2</v>
      </c>
      <c r="B27" s="138" t="s">
        <v>86</v>
      </c>
      <c r="C27" s="138" t="s">
        <v>114</v>
      </c>
      <c r="D27" s="139" t="s">
        <v>116</v>
      </c>
      <c r="E27" s="144">
        <v>47052</v>
      </c>
      <c r="F27" s="145">
        <v>2000</v>
      </c>
      <c r="G27" s="138" t="s">
        <v>117</v>
      </c>
      <c r="H27" s="148">
        <v>0</v>
      </c>
      <c r="I27" s="142" t="s">
        <v>90</v>
      </c>
      <c r="J27" s="143" t="s">
        <v>90</v>
      </c>
      <c r="L27" s="146"/>
      <c r="M27" s="147"/>
      <c r="U27" s="138"/>
    </row>
    <row r="28" spans="1:21" x14ac:dyDescent="0.3">
      <c r="A28">
        <f t="shared" ref="A28:A77" si="0">+A27+1</f>
        <v>3</v>
      </c>
      <c r="B28" s="138" t="s">
        <v>86</v>
      </c>
      <c r="C28" s="138" t="s">
        <v>114</v>
      </c>
      <c r="D28" s="139" t="s">
        <v>118</v>
      </c>
      <c r="E28" s="144">
        <v>44999</v>
      </c>
      <c r="F28" s="145">
        <v>2000</v>
      </c>
      <c r="G28" s="138" t="s">
        <v>119</v>
      </c>
      <c r="H28" s="148">
        <v>1</v>
      </c>
      <c r="I28" s="142">
        <v>2</v>
      </c>
      <c r="J28" s="143" t="s">
        <v>90</v>
      </c>
      <c r="L28" s="146"/>
      <c r="M28" s="147"/>
      <c r="U28" s="138"/>
    </row>
    <row r="29" spans="1:21" x14ac:dyDescent="0.3">
      <c r="A29">
        <f t="shared" si="0"/>
        <v>4</v>
      </c>
      <c r="B29" s="138" t="s">
        <v>86</v>
      </c>
      <c r="C29" s="138" t="s">
        <v>114</v>
      </c>
      <c r="D29" s="139" t="s">
        <v>120</v>
      </c>
      <c r="E29" s="144">
        <v>44999</v>
      </c>
      <c r="F29" s="145">
        <v>2001</v>
      </c>
      <c r="G29" s="138" t="s">
        <v>121</v>
      </c>
      <c r="H29" s="148">
        <v>1</v>
      </c>
      <c r="I29" s="142">
        <v>2</v>
      </c>
      <c r="J29" s="143" t="s">
        <v>90</v>
      </c>
      <c r="L29" s="146"/>
      <c r="M29" s="147"/>
      <c r="U29" s="138"/>
    </row>
    <row r="30" spans="1:21" x14ac:dyDescent="0.3">
      <c r="A30">
        <f t="shared" si="0"/>
        <v>5</v>
      </c>
      <c r="B30" s="138" t="s">
        <v>86</v>
      </c>
      <c r="C30" s="138" t="s">
        <v>114</v>
      </c>
      <c r="D30" s="139" t="s">
        <v>122</v>
      </c>
      <c r="E30" s="144">
        <v>47275</v>
      </c>
      <c r="F30" s="145">
        <v>2002</v>
      </c>
      <c r="G30" s="154" t="s">
        <v>117</v>
      </c>
      <c r="H30" s="155">
        <v>0</v>
      </c>
      <c r="I30" s="142" t="s">
        <v>90</v>
      </c>
      <c r="J30" s="156" t="s">
        <v>90</v>
      </c>
      <c r="L30" s="146"/>
      <c r="M30" s="147"/>
      <c r="U30" s="138"/>
    </row>
    <row r="31" spans="1:21" x14ac:dyDescent="0.3">
      <c r="A31">
        <f t="shared" si="0"/>
        <v>6</v>
      </c>
      <c r="B31" s="138" t="s">
        <v>86</v>
      </c>
      <c r="C31" s="138" t="s">
        <v>114</v>
      </c>
      <c r="D31" s="139" t="s">
        <v>123</v>
      </c>
      <c r="E31" s="144">
        <v>47038</v>
      </c>
      <c r="F31" s="145">
        <v>2002</v>
      </c>
      <c r="G31" s="138" t="s">
        <v>117</v>
      </c>
      <c r="H31" s="148">
        <v>0</v>
      </c>
      <c r="I31" s="142" t="s">
        <v>90</v>
      </c>
      <c r="J31" s="143" t="s">
        <v>90</v>
      </c>
      <c r="L31" s="146"/>
      <c r="M31" s="147"/>
      <c r="U31" s="138"/>
    </row>
    <row r="32" spans="1:21" x14ac:dyDescent="0.3">
      <c r="A32">
        <f t="shared" si="0"/>
        <v>7</v>
      </c>
      <c r="B32" s="138" t="s">
        <v>86</v>
      </c>
      <c r="C32" s="138" t="s">
        <v>114</v>
      </c>
      <c r="D32" s="139" t="s">
        <v>124</v>
      </c>
      <c r="E32" s="144">
        <v>44990</v>
      </c>
      <c r="F32" s="145">
        <v>2002</v>
      </c>
      <c r="G32" s="138" t="s">
        <v>121</v>
      </c>
      <c r="H32" s="148">
        <v>1</v>
      </c>
      <c r="I32" s="142">
        <v>2</v>
      </c>
      <c r="J32" s="143" t="s">
        <v>90</v>
      </c>
      <c r="L32" s="146"/>
      <c r="M32" s="147"/>
      <c r="U32" s="138"/>
    </row>
    <row r="33" spans="1:21" x14ac:dyDescent="0.3">
      <c r="A33">
        <f t="shared" si="0"/>
        <v>8</v>
      </c>
      <c r="B33" s="138" t="s">
        <v>86</v>
      </c>
      <c r="C33" s="138" t="s">
        <v>114</v>
      </c>
      <c r="D33" s="139" t="s">
        <v>125</v>
      </c>
      <c r="E33" s="144">
        <v>45990</v>
      </c>
      <c r="F33" s="145">
        <v>2002</v>
      </c>
      <c r="G33" s="138" t="s">
        <v>121</v>
      </c>
      <c r="H33" s="148">
        <v>1</v>
      </c>
      <c r="I33" s="142">
        <v>2</v>
      </c>
      <c r="J33" s="143" t="s">
        <v>90</v>
      </c>
      <c r="L33" s="146"/>
      <c r="M33" s="147"/>
      <c r="U33" s="138"/>
    </row>
    <row r="34" spans="1:21" x14ac:dyDescent="0.3">
      <c r="A34">
        <f t="shared" si="0"/>
        <v>9</v>
      </c>
      <c r="B34" s="138" t="s">
        <v>86</v>
      </c>
      <c r="C34" s="138" t="s">
        <v>114</v>
      </c>
      <c r="D34" s="139" t="s">
        <v>126</v>
      </c>
      <c r="E34" s="144">
        <v>44999</v>
      </c>
      <c r="F34" s="145">
        <v>2002</v>
      </c>
      <c r="G34" s="138" t="s">
        <v>121</v>
      </c>
      <c r="H34" s="148">
        <v>1</v>
      </c>
      <c r="I34" s="142">
        <v>2</v>
      </c>
      <c r="J34" s="143" t="s">
        <v>90</v>
      </c>
      <c r="L34" s="146"/>
      <c r="M34" s="147"/>
      <c r="U34" s="138"/>
    </row>
    <row r="35" spans="1:21" x14ac:dyDescent="0.3">
      <c r="A35">
        <f t="shared" si="0"/>
        <v>10</v>
      </c>
      <c r="B35" s="138" t="s">
        <v>86</v>
      </c>
      <c r="C35" s="138" t="s">
        <v>114</v>
      </c>
      <c r="D35" s="139" t="s">
        <v>127</v>
      </c>
      <c r="E35" s="144">
        <v>45990</v>
      </c>
      <c r="F35" s="145">
        <v>2002</v>
      </c>
      <c r="G35" s="138" t="s">
        <v>121</v>
      </c>
      <c r="H35" s="148">
        <v>1</v>
      </c>
      <c r="I35" s="142">
        <v>2</v>
      </c>
      <c r="J35" s="143" t="s">
        <v>90</v>
      </c>
      <c r="L35" s="146"/>
      <c r="M35" s="147"/>
      <c r="U35" s="138"/>
    </row>
    <row r="36" spans="1:21" x14ac:dyDescent="0.3">
      <c r="A36">
        <f t="shared" si="0"/>
        <v>11</v>
      </c>
      <c r="B36" s="138" t="s">
        <v>86</v>
      </c>
      <c r="C36" s="138" t="s">
        <v>114</v>
      </c>
      <c r="D36" s="139" t="s">
        <v>128</v>
      </c>
      <c r="E36" s="144">
        <v>45960</v>
      </c>
      <c r="F36" s="145">
        <v>2002</v>
      </c>
      <c r="G36" s="138" t="s">
        <v>121</v>
      </c>
      <c r="H36" s="148">
        <v>1</v>
      </c>
      <c r="I36" s="142">
        <v>2</v>
      </c>
      <c r="J36" s="143" t="s">
        <v>90</v>
      </c>
      <c r="L36" s="146"/>
      <c r="M36" s="147"/>
      <c r="U36" s="138"/>
    </row>
    <row r="37" spans="1:21" ht="12" customHeight="1" x14ac:dyDescent="0.3">
      <c r="A37">
        <f t="shared" si="0"/>
        <v>12</v>
      </c>
      <c r="B37" s="138" t="s">
        <v>86</v>
      </c>
      <c r="C37" s="138" t="s">
        <v>114</v>
      </c>
      <c r="D37" s="139" t="s">
        <v>129</v>
      </c>
      <c r="E37" s="144">
        <v>45950</v>
      </c>
      <c r="F37" s="145">
        <v>2003</v>
      </c>
      <c r="G37" s="138" t="s">
        <v>121</v>
      </c>
      <c r="H37" s="148">
        <v>1</v>
      </c>
      <c r="I37" s="142">
        <v>2</v>
      </c>
      <c r="J37" s="143" t="s">
        <v>90</v>
      </c>
      <c r="L37" s="146"/>
      <c r="M37" s="147"/>
      <c r="U37" s="138"/>
    </row>
    <row r="38" spans="1:21" x14ac:dyDescent="0.3">
      <c r="A38">
        <f t="shared" si="0"/>
        <v>13</v>
      </c>
      <c r="B38" s="138" t="s">
        <v>86</v>
      </c>
      <c r="C38" s="138" t="s">
        <v>114</v>
      </c>
      <c r="D38" s="139" t="s">
        <v>130</v>
      </c>
      <c r="E38" s="144">
        <v>45990</v>
      </c>
      <c r="F38" s="145">
        <v>2003</v>
      </c>
      <c r="G38" s="138" t="s">
        <v>121</v>
      </c>
      <c r="H38" s="148">
        <v>1</v>
      </c>
      <c r="I38" s="142">
        <v>2</v>
      </c>
      <c r="J38" s="143" t="s">
        <v>90</v>
      </c>
      <c r="L38" s="146"/>
      <c r="M38" s="147"/>
      <c r="U38" s="138"/>
    </row>
    <row r="39" spans="1:21" ht="12.75" customHeight="1" x14ac:dyDescent="0.3">
      <c r="A39">
        <f t="shared" si="0"/>
        <v>14</v>
      </c>
      <c r="B39" s="138" t="s">
        <v>86</v>
      </c>
      <c r="C39" s="138" t="s">
        <v>114</v>
      </c>
      <c r="D39" s="139" t="s">
        <v>131</v>
      </c>
      <c r="E39" s="144">
        <v>47024</v>
      </c>
      <c r="F39" s="145">
        <v>2003</v>
      </c>
      <c r="G39" s="138" t="s">
        <v>117</v>
      </c>
      <c r="H39" s="148">
        <v>0</v>
      </c>
      <c r="I39" s="142" t="s">
        <v>90</v>
      </c>
      <c r="J39" s="143" t="s">
        <v>90</v>
      </c>
      <c r="L39" s="146"/>
      <c r="M39" s="147"/>
      <c r="U39" s="138"/>
    </row>
    <row r="40" spans="1:21" x14ac:dyDescent="0.3">
      <c r="A40">
        <f t="shared" si="0"/>
        <v>15</v>
      </c>
      <c r="B40" s="138" t="s">
        <v>86</v>
      </c>
      <c r="C40" s="138" t="s">
        <v>114</v>
      </c>
      <c r="D40" s="139" t="s">
        <v>132</v>
      </c>
      <c r="E40" s="144">
        <v>47015</v>
      </c>
      <c r="F40" s="145">
        <v>2003</v>
      </c>
      <c r="G40" s="138" t="s">
        <v>117</v>
      </c>
      <c r="H40" s="148">
        <v>0</v>
      </c>
      <c r="I40" s="142" t="s">
        <v>90</v>
      </c>
      <c r="J40" s="143" t="s">
        <v>90</v>
      </c>
      <c r="L40" s="146"/>
      <c r="M40" s="147"/>
      <c r="U40" s="138"/>
    </row>
    <row r="41" spans="1:21" x14ac:dyDescent="0.3">
      <c r="A41">
        <f t="shared" si="0"/>
        <v>16</v>
      </c>
      <c r="B41" s="138" t="s">
        <v>86</v>
      </c>
      <c r="C41" s="138" t="s">
        <v>114</v>
      </c>
      <c r="D41" s="139" t="s">
        <v>133</v>
      </c>
      <c r="E41" s="144">
        <v>44990</v>
      </c>
      <c r="F41" s="145">
        <v>2003</v>
      </c>
      <c r="G41" s="138" t="s">
        <v>121</v>
      </c>
      <c r="H41" s="148">
        <v>1</v>
      </c>
      <c r="I41" s="142">
        <v>2</v>
      </c>
      <c r="J41" s="143" t="s">
        <v>90</v>
      </c>
      <c r="L41" s="146"/>
      <c r="M41" s="147"/>
      <c r="U41" s="138"/>
    </row>
    <row r="42" spans="1:21" x14ac:dyDescent="0.3">
      <c r="A42">
        <f t="shared" si="0"/>
        <v>17</v>
      </c>
      <c r="B42" s="138" t="s">
        <v>86</v>
      </c>
      <c r="C42" s="138" t="s">
        <v>114</v>
      </c>
      <c r="D42" s="139" t="s">
        <v>134</v>
      </c>
      <c r="E42" s="144">
        <v>46219</v>
      </c>
      <c r="F42" s="145">
        <v>2003</v>
      </c>
      <c r="G42" s="138" t="s">
        <v>121</v>
      </c>
      <c r="H42" s="148">
        <v>1</v>
      </c>
      <c r="I42" s="142">
        <v>2</v>
      </c>
      <c r="J42" s="143" t="s">
        <v>90</v>
      </c>
      <c r="L42" s="146"/>
      <c r="M42" s="147"/>
      <c r="U42" s="138"/>
    </row>
    <row r="43" spans="1:21" x14ac:dyDescent="0.3">
      <c r="A43">
        <f t="shared" si="0"/>
        <v>18</v>
      </c>
      <c r="B43" s="138" t="s">
        <v>86</v>
      </c>
      <c r="C43" s="138" t="s">
        <v>114</v>
      </c>
      <c r="D43" s="139" t="s">
        <v>135</v>
      </c>
      <c r="E43" s="144">
        <v>46955</v>
      </c>
      <c r="F43" s="145">
        <v>2004</v>
      </c>
      <c r="G43" s="138" t="s">
        <v>136</v>
      </c>
      <c r="H43" s="148">
        <v>1</v>
      </c>
      <c r="I43" s="142">
        <v>2</v>
      </c>
      <c r="J43" s="143" t="s">
        <v>90</v>
      </c>
      <c r="L43" s="146"/>
      <c r="M43" s="147"/>
      <c r="U43" s="138"/>
    </row>
    <row r="44" spans="1:21" x14ac:dyDescent="0.3">
      <c r="A44">
        <f t="shared" si="0"/>
        <v>19</v>
      </c>
      <c r="B44" s="138" t="s">
        <v>86</v>
      </c>
      <c r="C44" s="138" t="s">
        <v>114</v>
      </c>
      <c r="D44" s="139" t="s">
        <v>137</v>
      </c>
      <c r="E44" s="144">
        <v>46187</v>
      </c>
      <c r="F44" s="145">
        <v>2005</v>
      </c>
      <c r="G44" s="138" t="s">
        <v>121</v>
      </c>
      <c r="H44" s="148">
        <v>1</v>
      </c>
      <c r="I44" s="142">
        <v>2</v>
      </c>
      <c r="J44" s="143" t="s">
        <v>90</v>
      </c>
      <c r="L44" s="146"/>
      <c r="M44" s="147"/>
      <c r="U44" s="138"/>
    </row>
    <row r="45" spans="1:21" x14ac:dyDescent="0.3">
      <c r="A45">
        <f t="shared" si="0"/>
        <v>20</v>
      </c>
      <c r="B45" s="138" t="s">
        <v>86</v>
      </c>
      <c r="C45" s="138" t="s">
        <v>114</v>
      </c>
      <c r="D45" s="139" t="s">
        <v>138</v>
      </c>
      <c r="E45" s="144">
        <v>46187</v>
      </c>
      <c r="F45" s="145">
        <v>2005</v>
      </c>
      <c r="G45" s="138" t="s">
        <v>121</v>
      </c>
      <c r="H45" s="148">
        <v>1</v>
      </c>
      <c r="I45" s="142">
        <v>2</v>
      </c>
      <c r="J45" s="143" t="s">
        <v>90</v>
      </c>
      <c r="L45" s="146"/>
      <c r="M45" s="147"/>
      <c r="U45" s="138"/>
    </row>
    <row r="46" spans="1:21" x14ac:dyDescent="0.3">
      <c r="A46">
        <f t="shared" si="0"/>
        <v>21</v>
      </c>
      <c r="B46" s="138" t="s">
        <v>86</v>
      </c>
      <c r="C46" s="138" t="s">
        <v>114</v>
      </c>
      <c r="D46" s="139" t="s">
        <v>139</v>
      </c>
      <c r="E46" s="144">
        <v>47036</v>
      </c>
      <c r="F46" s="145">
        <v>2005</v>
      </c>
      <c r="G46" s="138" t="s">
        <v>136</v>
      </c>
      <c r="H46" s="148">
        <v>1</v>
      </c>
      <c r="I46" s="142">
        <v>2</v>
      </c>
      <c r="J46" s="143" t="s">
        <v>140</v>
      </c>
      <c r="L46" s="146"/>
      <c r="M46" s="147"/>
      <c r="U46" s="138"/>
    </row>
    <row r="47" spans="1:21" x14ac:dyDescent="0.3">
      <c r="A47">
        <f t="shared" si="0"/>
        <v>22</v>
      </c>
      <c r="B47" s="138" t="s">
        <v>86</v>
      </c>
      <c r="C47" s="138" t="s">
        <v>114</v>
      </c>
      <c r="D47" s="139" t="s">
        <v>141</v>
      </c>
      <c r="E47" s="144">
        <v>49999</v>
      </c>
      <c r="F47" s="145">
        <v>2005</v>
      </c>
      <c r="G47" s="138" t="s">
        <v>121</v>
      </c>
      <c r="H47" s="148">
        <v>1</v>
      </c>
      <c r="I47" s="142" t="s">
        <v>90</v>
      </c>
      <c r="J47" s="143" t="s">
        <v>90</v>
      </c>
      <c r="L47" s="146"/>
      <c r="M47" s="147"/>
      <c r="U47" s="138"/>
    </row>
    <row r="48" spans="1:21" ht="12.75" customHeight="1" x14ac:dyDescent="0.3">
      <c r="A48">
        <f t="shared" si="0"/>
        <v>23</v>
      </c>
      <c r="B48" s="138" t="s">
        <v>86</v>
      </c>
      <c r="C48" s="138" t="s">
        <v>114</v>
      </c>
      <c r="D48" s="139" t="s">
        <v>142</v>
      </c>
      <c r="E48" s="144">
        <v>51266</v>
      </c>
      <c r="F48" s="145">
        <v>2006</v>
      </c>
      <c r="G48" s="138" t="s">
        <v>121</v>
      </c>
      <c r="H48" s="148">
        <v>1</v>
      </c>
      <c r="I48" s="142">
        <v>3</v>
      </c>
      <c r="J48" s="143" t="s">
        <v>90</v>
      </c>
      <c r="L48" s="146"/>
      <c r="M48" s="147"/>
      <c r="U48" s="138"/>
    </row>
    <row r="49" spans="1:21" x14ac:dyDescent="0.3">
      <c r="A49">
        <f t="shared" si="0"/>
        <v>24</v>
      </c>
      <c r="B49" s="138" t="s">
        <v>86</v>
      </c>
      <c r="C49" s="138" t="s">
        <v>114</v>
      </c>
      <c r="D49" s="139" t="s">
        <v>143</v>
      </c>
      <c r="E49" s="144">
        <v>46955</v>
      </c>
      <c r="F49" s="145">
        <v>2006</v>
      </c>
      <c r="G49" s="138" t="s">
        <v>136</v>
      </c>
      <c r="H49" s="148">
        <v>1</v>
      </c>
      <c r="I49" s="142">
        <v>2</v>
      </c>
      <c r="J49" s="143" t="s">
        <v>90</v>
      </c>
      <c r="L49" s="146"/>
      <c r="M49" s="147"/>
      <c r="U49" s="138"/>
    </row>
    <row r="50" spans="1:21" x14ac:dyDescent="0.3">
      <c r="A50">
        <f t="shared" si="0"/>
        <v>25</v>
      </c>
      <c r="B50" s="138" t="s">
        <v>86</v>
      </c>
      <c r="C50" s="138" t="s">
        <v>114</v>
      </c>
      <c r="D50" s="139" t="s">
        <v>144</v>
      </c>
      <c r="E50" s="144">
        <v>46955</v>
      </c>
      <c r="F50" s="145">
        <v>2006</v>
      </c>
      <c r="G50" s="138" t="s">
        <v>136</v>
      </c>
      <c r="H50" s="148">
        <v>1</v>
      </c>
      <c r="I50" s="142">
        <v>2</v>
      </c>
      <c r="J50" s="143" t="s">
        <v>90</v>
      </c>
      <c r="L50" s="146"/>
      <c r="M50" s="147"/>
      <c r="U50" s="138"/>
    </row>
    <row r="51" spans="1:21" x14ac:dyDescent="0.3">
      <c r="A51">
        <f t="shared" si="0"/>
        <v>26</v>
      </c>
      <c r="B51" s="138" t="s">
        <v>86</v>
      </c>
      <c r="C51" s="138" t="s">
        <v>114</v>
      </c>
      <c r="D51" s="139" t="s">
        <v>145</v>
      </c>
      <c r="E51" s="144">
        <v>46959</v>
      </c>
      <c r="F51" s="145">
        <v>2006</v>
      </c>
      <c r="G51" s="138" t="s">
        <v>136</v>
      </c>
      <c r="H51" s="148">
        <v>1</v>
      </c>
      <c r="I51" s="142">
        <v>2</v>
      </c>
      <c r="J51" s="143" t="s">
        <v>90</v>
      </c>
      <c r="L51" s="146"/>
      <c r="M51" s="147"/>
      <c r="U51" s="138"/>
    </row>
    <row r="52" spans="1:21" x14ac:dyDescent="0.3">
      <c r="A52">
        <f t="shared" si="0"/>
        <v>27</v>
      </c>
      <c r="B52" s="138" t="s">
        <v>86</v>
      </c>
      <c r="C52" s="138" t="s">
        <v>114</v>
      </c>
      <c r="D52" s="139" t="s">
        <v>146</v>
      </c>
      <c r="E52" s="144">
        <v>51372</v>
      </c>
      <c r="F52" s="145">
        <v>2007</v>
      </c>
      <c r="G52" s="138" t="s">
        <v>147</v>
      </c>
      <c r="H52" s="148">
        <v>1</v>
      </c>
      <c r="I52" s="142">
        <v>3</v>
      </c>
      <c r="J52" s="143" t="s">
        <v>148</v>
      </c>
      <c r="L52" s="146"/>
      <c r="M52" s="147"/>
      <c r="U52" s="138"/>
    </row>
    <row r="53" spans="1:21" x14ac:dyDescent="0.3">
      <c r="A53">
        <f t="shared" si="0"/>
        <v>28</v>
      </c>
      <c r="B53" s="138" t="s">
        <v>86</v>
      </c>
      <c r="C53" s="138" t="s">
        <v>114</v>
      </c>
      <c r="D53" s="139" t="s">
        <v>149</v>
      </c>
      <c r="E53" s="144">
        <v>45983</v>
      </c>
      <c r="F53" s="145">
        <v>2007</v>
      </c>
      <c r="G53" s="138" t="s">
        <v>150</v>
      </c>
      <c r="H53" s="148">
        <v>0</v>
      </c>
      <c r="I53" s="142" t="s">
        <v>90</v>
      </c>
      <c r="J53" s="143" t="s">
        <v>90</v>
      </c>
      <c r="L53" s="146"/>
      <c r="M53" s="147"/>
      <c r="U53" s="138"/>
    </row>
    <row r="54" spans="1:21" x14ac:dyDescent="0.3">
      <c r="A54">
        <f t="shared" si="0"/>
        <v>29</v>
      </c>
      <c r="B54" s="138" t="s">
        <v>86</v>
      </c>
      <c r="C54" s="138" t="s">
        <v>114</v>
      </c>
      <c r="D54" s="139" t="s">
        <v>151</v>
      </c>
      <c r="E54" s="144">
        <v>49999</v>
      </c>
      <c r="F54" s="145">
        <v>2008</v>
      </c>
      <c r="G54" s="138" t="s">
        <v>101</v>
      </c>
      <c r="H54" s="148">
        <v>1</v>
      </c>
      <c r="I54" s="142">
        <v>3</v>
      </c>
      <c r="J54" s="143" t="s">
        <v>152</v>
      </c>
      <c r="L54" s="146"/>
      <c r="M54" s="147"/>
      <c r="U54" s="138"/>
    </row>
    <row r="55" spans="1:21" ht="12.75" customHeight="1" x14ac:dyDescent="0.3">
      <c r="A55">
        <f t="shared" si="0"/>
        <v>30</v>
      </c>
      <c r="B55" s="138" t="s">
        <v>86</v>
      </c>
      <c r="C55" s="138" t="s">
        <v>114</v>
      </c>
      <c r="D55" s="139" t="s">
        <v>153</v>
      </c>
      <c r="E55" s="144">
        <v>49999</v>
      </c>
      <c r="F55" s="145">
        <v>2008</v>
      </c>
      <c r="G55" s="138" t="s">
        <v>101</v>
      </c>
      <c r="H55" s="148">
        <v>1</v>
      </c>
      <c r="I55" s="142">
        <v>3</v>
      </c>
      <c r="J55" s="143" t="s">
        <v>152</v>
      </c>
      <c r="L55" s="146"/>
      <c r="M55" s="147"/>
      <c r="U55" s="138"/>
    </row>
    <row r="56" spans="1:21" ht="12.75" customHeight="1" x14ac:dyDescent="0.3">
      <c r="A56">
        <f t="shared" si="0"/>
        <v>31</v>
      </c>
      <c r="B56" s="138" t="s">
        <v>86</v>
      </c>
      <c r="C56" s="138" t="s">
        <v>114</v>
      </c>
      <c r="D56" s="139" t="s">
        <v>154</v>
      </c>
      <c r="E56" s="144">
        <v>49999</v>
      </c>
      <c r="F56" s="145">
        <v>2009</v>
      </c>
      <c r="G56" s="138" t="s">
        <v>101</v>
      </c>
      <c r="H56" s="148">
        <v>1</v>
      </c>
      <c r="I56" s="142">
        <v>3</v>
      </c>
      <c r="J56" s="143" t="s">
        <v>152</v>
      </c>
      <c r="L56" s="146"/>
      <c r="M56" s="147"/>
      <c r="U56" s="138"/>
    </row>
    <row r="57" spans="1:21" x14ac:dyDescent="0.3">
      <c r="A57">
        <f t="shared" si="0"/>
        <v>32</v>
      </c>
      <c r="B57" s="138" t="s">
        <v>86</v>
      </c>
      <c r="C57" s="138" t="s">
        <v>114</v>
      </c>
      <c r="D57" s="139" t="s">
        <v>155</v>
      </c>
      <c r="E57" s="144">
        <v>49999</v>
      </c>
      <c r="F57" s="145">
        <v>2009</v>
      </c>
      <c r="G57" s="138" t="s">
        <v>101</v>
      </c>
      <c r="H57" s="148">
        <v>1</v>
      </c>
      <c r="I57" s="142">
        <v>3</v>
      </c>
      <c r="J57" s="143" t="s">
        <v>152</v>
      </c>
      <c r="L57" s="146"/>
      <c r="M57" s="147"/>
      <c r="U57" s="138"/>
    </row>
    <row r="58" spans="1:21" x14ac:dyDescent="0.3">
      <c r="A58">
        <f t="shared" si="0"/>
        <v>33</v>
      </c>
      <c r="B58" s="138" t="s">
        <v>86</v>
      </c>
      <c r="C58" s="138" t="s">
        <v>114</v>
      </c>
      <c r="D58" s="139" t="s">
        <v>156</v>
      </c>
      <c r="E58" s="144">
        <v>49999</v>
      </c>
      <c r="F58" s="145">
        <v>2009</v>
      </c>
      <c r="G58" s="138" t="s">
        <v>101</v>
      </c>
      <c r="H58" s="148">
        <v>1</v>
      </c>
      <c r="I58" s="142">
        <v>3</v>
      </c>
      <c r="J58" s="143" t="s">
        <v>152</v>
      </c>
      <c r="L58" s="146"/>
      <c r="M58" s="147"/>
      <c r="U58" s="138"/>
    </row>
    <row r="59" spans="1:21" x14ac:dyDescent="0.3">
      <c r="A59">
        <f t="shared" si="0"/>
        <v>34</v>
      </c>
      <c r="B59" s="138" t="s">
        <v>86</v>
      </c>
      <c r="C59" s="138" t="s">
        <v>114</v>
      </c>
      <c r="D59" s="139" t="s">
        <v>157</v>
      </c>
      <c r="E59" s="144">
        <v>49999</v>
      </c>
      <c r="F59" s="145">
        <v>2010</v>
      </c>
      <c r="G59" s="138" t="s">
        <v>101</v>
      </c>
      <c r="H59" s="148">
        <v>1</v>
      </c>
      <c r="I59" s="142">
        <v>2</v>
      </c>
      <c r="J59" s="143" t="s">
        <v>90</v>
      </c>
      <c r="L59" s="146"/>
      <c r="M59" s="147"/>
      <c r="U59" s="138"/>
    </row>
    <row r="60" spans="1:21" x14ac:dyDescent="0.3">
      <c r="A60">
        <f t="shared" si="0"/>
        <v>35</v>
      </c>
      <c r="B60" s="138" t="s">
        <v>86</v>
      </c>
      <c r="C60" s="138" t="s">
        <v>114</v>
      </c>
      <c r="D60" s="139" t="s">
        <v>158</v>
      </c>
      <c r="E60" s="144">
        <v>49999</v>
      </c>
      <c r="F60" s="145">
        <v>2010</v>
      </c>
      <c r="G60" s="138" t="s">
        <v>101</v>
      </c>
      <c r="H60" s="148">
        <v>1</v>
      </c>
      <c r="I60" s="142">
        <v>2</v>
      </c>
      <c r="J60" s="143" t="s">
        <v>90</v>
      </c>
      <c r="L60" s="146"/>
      <c r="M60" s="147"/>
      <c r="U60" s="138"/>
    </row>
    <row r="61" spans="1:21" x14ac:dyDescent="0.3">
      <c r="A61">
        <f t="shared" si="0"/>
        <v>36</v>
      </c>
      <c r="B61" s="138" t="s">
        <v>86</v>
      </c>
      <c r="C61" s="138" t="s">
        <v>114</v>
      </c>
      <c r="D61" s="139" t="s">
        <v>159</v>
      </c>
      <c r="E61" s="144">
        <v>49999</v>
      </c>
      <c r="F61" s="145">
        <v>2010</v>
      </c>
      <c r="G61" s="138" t="s">
        <v>101</v>
      </c>
      <c r="H61" s="148">
        <v>1</v>
      </c>
      <c r="I61" s="142">
        <v>2</v>
      </c>
      <c r="J61" s="143" t="s">
        <v>90</v>
      </c>
      <c r="L61" s="146"/>
      <c r="M61" s="147"/>
      <c r="U61" s="138"/>
    </row>
    <row r="62" spans="1:21" x14ac:dyDescent="0.3">
      <c r="A62">
        <f t="shared" si="0"/>
        <v>37</v>
      </c>
      <c r="B62" s="138" t="s">
        <v>86</v>
      </c>
      <c r="C62" s="138" t="s">
        <v>114</v>
      </c>
      <c r="D62" s="139" t="s">
        <v>160</v>
      </c>
      <c r="E62" s="144">
        <v>49999</v>
      </c>
      <c r="F62" s="145">
        <v>2010</v>
      </c>
      <c r="G62" s="138" t="s">
        <v>101</v>
      </c>
      <c r="H62" s="148">
        <v>1</v>
      </c>
      <c r="I62" s="142">
        <v>2</v>
      </c>
      <c r="J62" s="143" t="s">
        <v>90</v>
      </c>
      <c r="L62" s="146"/>
      <c r="M62" s="147"/>
      <c r="U62" s="138"/>
    </row>
    <row r="63" spans="1:21" x14ac:dyDescent="0.3">
      <c r="A63">
        <f t="shared" si="0"/>
        <v>38</v>
      </c>
      <c r="B63" s="138" t="s">
        <v>86</v>
      </c>
      <c r="C63" s="138" t="s">
        <v>114</v>
      </c>
      <c r="D63" s="139" t="s">
        <v>161</v>
      </c>
      <c r="E63" s="144">
        <v>49999</v>
      </c>
      <c r="F63" s="145">
        <v>2010</v>
      </c>
      <c r="G63" s="138" t="s">
        <v>101</v>
      </c>
      <c r="H63" s="148">
        <v>1</v>
      </c>
      <c r="I63" s="142">
        <v>2</v>
      </c>
      <c r="J63" s="143" t="s">
        <v>90</v>
      </c>
      <c r="L63" s="146"/>
      <c r="M63" s="147"/>
      <c r="U63" s="138"/>
    </row>
    <row r="64" spans="1:21" ht="12.75" customHeight="1" x14ac:dyDescent="0.3">
      <c r="A64">
        <f t="shared" si="0"/>
        <v>39</v>
      </c>
      <c r="B64" s="138" t="s">
        <v>86</v>
      </c>
      <c r="C64" s="138" t="s">
        <v>114</v>
      </c>
      <c r="D64" s="139" t="s">
        <v>162</v>
      </c>
      <c r="E64" s="144">
        <v>49999</v>
      </c>
      <c r="F64" s="145">
        <v>2010</v>
      </c>
      <c r="G64" s="138" t="s">
        <v>101</v>
      </c>
      <c r="H64" s="148">
        <v>1</v>
      </c>
      <c r="I64" s="142">
        <v>2</v>
      </c>
      <c r="J64" s="143" t="s">
        <v>90</v>
      </c>
      <c r="L64" s="146"/>
      <c r="M64" s="147"/>
      <c r="U64" s="138"/>
    </row>
    <row r="65" spans="1:21" x14ac:dyDescent="0.3">
      <c r="A65">
        <f t="shared" si="0"/>
        <v>40</v>
      </c>
      <c r="B65" s="138" t="s">
        <v>86</v>
      </c>
      <c r="C65" s="138" t="s">
        <v>114</v>
      </c>
      <c r="D65" s="139" t="s">
        <v>163</v>
      </c>
      <c r="E65" s="144">
        <v>49999</v>
      </c>
      <c r="F65" s="145">
        <v>2011</v>
      </c>
      <c r="G65" s="138" t="s">
        <v>101</v>
      </c>
      <c r="H65" s="148">
        <v>1</v>
      </c>
      <c r="I65" s="142">
        <v>2</v>
      </c>
      <c r="J65" s="143" t="s">
        <v>90</v>
      </c>
      <c r="L65" s="146"/>
      <c r="M65" s="147"/>
      <c r="U65" s="138"/>
    </row>
    <row r="66" spans="1:21" x14ac:dyDescent="0.3">
      <c r="A66">
        <f t="shared" si="0"/>
        <v>41</v>
      </c>
      <c r="B66" s="138" t="s">
        <v>86</v>
      </c>
      <c r="C66" s="138" t="s">
        <v>114</v>
      </c>
      <c r="D66" s="139" t="s">
        <v>164</v>
      </c>
      <c r="E66" s="144">
        <v>49999</v>
      </c>
      <c r="F66" s="145">
        <v>2011</v>
      </c>
      <c r="G66" s="138" t="s">
        <v>101</v>
      </c>
      <c r="H66" s="148">
        <v>1</v>
      </c>
      <c r="I66" s="142">
        <v>2</v>
      </c>
      <c r="J66" s="143" t="s">
        <v>90</v>
      </c>
      <c r="L66" s="146"/>
      <c r="M66" s="147"/>
      <c r="U66" s="138"/>
    </row>
    <row r="67" spans="1:21" x14ac:dyDescent="0.3">
      <c r="A67">
        <f t="shared" si="0"/>
        <v>42</v>
      </c>
      <c r="B67" s="138" t="s">
        <v>86</v>
      </c>
      <c r="C67" s="138" t="s">
        <v>114</v>
      </c>
      <c r="D67" s="139" t="s">
        <v>165</v>
      </c>
      <c r="E67" s="144">
        <v>49999</v>
      </c>
      <c r="F67" s="145">
        <v>2012</v>
      </c>
      <c r="G67" s="138" t="s">
        <v>101</v>
      </c>
      <c r="H67" s="148">
        <v>1</v>
      </c>
      <c r="I67" s="142">
        <v>2</v>
      </c>
      <c r="J67" s="143" t="s">
        <v>90</v>
      </c>
      <c r="L67" s="146"/>
      <c r="M67" s="147"/>
      <c r="U67" s="138"/>
    </row>
    <row r="68" spans="1:21" x14ac:dyDescent="0.3">
      <c r="A68">
        <f t="shared" si="0"/>
        <v>43</v>
      </c>
      <c r="B68" s="138" t="s">
        <v>86</v>
      </c>
      <c r="C68" s="138" t="s">
        <v>114</v>
      </c>
      <c r="D68" s="139" t="s">
        <v>166</v>
      </c>
      <c r="E68" s="144">
        <v>49999</v>
      </c>
      <c r="F68" s="145">
        <v>2012</v>
      </c>
      <c r="G68" s="138" t="s">
        <v>101</v>
      </c>
      <c r="H68" s="148">
        <v>1</v>
      </c>
      <c r="I68" s="142">
        <v>2</v>
      </c>
      <c r="J68" s="143" t="s">
        <v>90</v>
      </c>
      <c r="K68" s="157"/>
      <c r="L68" s="146"/>
      <c r="M68" s="147"/>
      <c r="U68" s="138"/>
    </row>
    <row r="69" spans="1:21" x14ac:dyDescent="0.3">
      <c r="A69">
        <f t="shared" si="0"/>
        <v>44</v>
      </c>
      <c r="B69" s="138" t="s">
        <v>86</v>
      </c>
      <c r="C69" s="138" t="s">
        <v>114</v>
      </c>
      <c r="D69" s="139" t="s">
        <v>167</v>
      </c>
      <c r="E69" s="144">
        <v>49999</v>
      </c>
      <c r="F69" s="145">
        <v>2012</v>
      </c>
      <c r="G69" s="138" t="s">
        <v>101</v>
      </c>
      <c r="H69" s="148">
        <v>1</v>
      </c>
      <c r="I69" s="142">
        <v>3</v>
      </c>
      <c r="J69" s="143" t="s">
        <v>90</v>
      </c>
      <c r="K69" s="157"/>
      <c r="L69" s="146"/>
      <c r="M69" s="147"/>
      <c r="U69" s="138"/>
    </row>
    <row r="70" spans="1:21" x14ac:dyDescent="0.3">
      <c r="A70">
        <f t="shared" si="0"/>
        <v>45</v>
      </c>
      <c r="B70" s="138" t="s">
        <v>86</v>
      </c>
      <c r="C70" s="138" t="s">
        <v>114</v>
      </c>
      <c r="D70" s="139" t="s">
        <v>168</v>
      </c>
      <c r="E70" s="144">
        <v>49842</v>
      </c>
      <c r="F70" s="145">
        <v>2015</v>
      </c>
      <c r="G70" s="138" t="s">
        <v>169</v>
      </c>
      <c r="H70" s="148">
        <v>1</v>
      </c>
      <c r="I70" s="142">
        <v>3</v>
      </c>
      <c r="J70" s="143" t="s">
        <v>90</v>
      </c>
      <c r="K70" s="157"/>
      <c r="L70" s="146"/>
      <c r="M70" s="147"/>
      <c r="U70" s="138"/>
    </row>
    <row r="71" spans="1:21" x14ac:dyDescent="0.3">
      <c r="A71">
        <f t="shared" si="0"/>
        <v>46</v>
      </c>
      <c r="B71" s="138" t="s">
        <v>86</v>
      </c>
      <c r="C71" s="138" t="s">
        <v>114</v>
      </c>
      <c r="D71" s="139" t="s">
        <v>170</v>
      </c>
      <c r="E71" s="144">
        <v>49842</v>
      </c>
      <c r="F71" s="145">
        <v>2015</v>
      </c>
      <c r="G71" s="138" t="s">
        <v>169</v>
      </c>
      <c r="H71" s="148">
        <v>1</v>
      </c>
      <c r="I71" s="142">
        <v>3</v>
      </c>
      <c r="J71" s="143" t="s">
        <v>90</v>
      </c>
      <c r="K71" s="157"/>
      <c r="L71" s="146"/>
      <c r="M71" s="147"/>
      <c r="U71" s="138"/>
    </row>
    <row r="72" spans="1:21" x14ac:dyDescent="0.3">
      <c r="A72">
        <f t="shared" si="0"/>
        <v>47</v>
      </c>
      <c r="B72" s="138" t="s">
        <v>86</v>
      </c>
      <c r="C72" s="138" t="s">
        <v>114</v>
      </c>
      <c r="D72" s="139" t="s">
        <v>171</v>
      </c>
      <c r="E72" s="144">
        <v>49842</v>
      </c>
      <c r="F72" s="145">
        <v>2015</v>
      </c>
      <c r="G72" s="138" t="s">
        <v>169</v>
      </c>
      <c r="H72" s="148">
        <v>1</v>
      </c>
      <c r="I72" s="142">
        <v>3</v>
      </c>
      <c r="J72" s="143" t="s">
        <v>90</v>
      </c>
      <c r="K72" s="157"/>
      <c r="L72" s="146"/>
      <c r="M72" s="147"/>
      <c r="U72" s="138"/>
    </row>
    <row r="73" spans="1:21" x14ac:dyDescent="0.3">
      <c r="A73">
        <f t="shared" si="0"/>
        <v>48</v>
      </c>
      <c r="B73" s="138" t="s">
        <v>86</v>
      </c>
      <c r="C73" s="138" t="s">
        <v>114</v>
      </c>
      <c r="D73" s="139" t="s">
        <v>172</v>
      </c>
      <c r="E73" s="144">
        <v>49842</v>
      </c>
      <c r="F73" s="145">
        <v>2016</v>
      </c>
      <c r="G73" s="138" t="s">
        <v>169</v>
      </c>
      <c r="H73" s="148">
        <v>1</v>
      </c>
      <c r="I73" s="142">
        <v>3</v>
      </c>
      <c r="J73" s="143" t="s">
        <v>90</v>
      </c>
      <c r="K73" s="157"/>
      <c r="L73" s="146"/>
      <c r="M73" s="147"/>
      <c r="U73" s="138"/>
    </row>
    <row r="74" spans="1:21" x14ac:dyDescent="0.3">
      <c r="A74">
        <f t="shared" si="0"/>
        <v>49</v>
      </c>
      <c r="B74" s="138" t="s">
        <v>86</v>
      </c>
      <c r="C74" s="138" t="s">
        <v>114</v>
      </c>
      <c r="D74" s="139" t="s">
        <v>173</v>
      </c>
      <c r="E74" s="144">
        <v>49842</v>
      </c>
      <c r="F74" s="145">
        <v>2016</v>
      </c>
      <c r="G74" s="138" t="s">
        <v>169</v>
      </c>
      <c r="H74" s="148">
        <v>1</v>
      </c>
      <c r="I74" s="142">
        <v>3</v>
      </c>
      <c r="J74" s="143" t="s">
        <v>90</v>
      </c>
      <c r="K74" s="157"/>
      <c r="L74" s="146"/>
      <c r="M74" s="147"/>
      <c r="U74" s="138"/>
    </row>
    <row r="75" spans="1:21" x14ac:dyDescent="0.3">
      <c r="A75">
        <f t="shared" si="0"/>
        <v>50</v>
      </c>
      <c r="B75" s="138" t="s">
        <v>86</v>
      </c>
      <c r="C75" s="138" t="s">
        <v>114</v>
      </c>
      <c r="D75" s="139" t="s">
        <v>174</v>
      </c>
      <c r="E75" s="144">
        <v>49842</v>
      </c>
      <c r="F75" s="145">
        <v>2016</v>
      </c>
      <c r="G75" s="138" t="s">
        <v>169</v>
      </c>
      <c r="H75" s="148">
        <v>1</v>
      </c>
      <c r="I75" s="142">
        <v>3</v>
      </c>
      <c r="J75" s="143" t="s">
        <v>90</v>
      </c>
      <c r="K75" s="157"/>
      <c r="L75" s="146"/>
      <c r="M75" s="147"/>
      <c r="U75" s="138"/>
    </row>
    <row r="76" spans="1:21" x14ac:dyDescent="0.3">
      <c r="A76">
        <f>+A75+1</f>
        <v>51</v>
      </c>
      <c r="B76" s="138" t="s">
        <v>86</v>
      </c>
      <c r="C76" s="138" t="s">
        <v>114</v>
      </c>
      <c r="D76" s="139" t="s">
        <v>270</v>
      </c>
      <c r="E76" s="144">
        <v>49999</v>
      </c>
      <c r="F76" s="145">
        <v>2017</v>
      </c>
      <c r="G76" s="138" t="s">
        <v>136</v>
      </c>
      <c r="H76" s="148">
        <v>1</v>
      </c>
      <c r="I76" s="142">
        <v>3</v>
      </c>
      <c r="J76" s="143" t="s">
        <v>90</v>
      </c>
      <c r="K76" s="157"/>
      <c r="L76" s="146"/>
      <c r="M76" s="147"/>
      <c r="U76" s="138"/>
    </row>
    <row r="77" spans="1:21" x14ac:dyDescent="0.3">
      <c r="A77">
        <f t="shared" si="0"/>
        <v>52</v>
      </c>
      <c r="B77" s="138" t="s">
        <v>86</v>
      </c>
      <c r="C77" s="138" t="s">
        <v>114</v>
      </c>
      <c r="D77" s="139" t="s">
        <v>271</v>
      </c>
      <c r="E77" s="144">
        <v>49999</v>
      </c>
      <c r="F77" s="145">
        <v>2017</v>
      </c>
      <c r="G77" s="138" t="s">
        <v>136</v>
      </c>
      <c r="H77" s="148">
        <v>1</v>
      </c>
      <c r="I77" s="142">
        <v>3</v>
      </c>
      <c r="J77" s="143" t="s">
        <v>90</v>
      </c>
      <c r="K77" s="157"/>
      <c r="L77" s="146"/>
      <c r="M77" s="147"/>
      <c r="U77" s="138"/>
    </row>
    <row r="78" spans="1:21" x14ac:dyDescent="0.3">
      <c r="A78">
        <f>+A77+1</f>
        <v>53</v>
      </c>
      <c r="B78" s="138" t="s">
        <v>86</v>
      </c>
      <c r="C78" s="138" t="s">
        <v>114</v>
      </c>
      <c r="D78" s="139" t="s">
        <v>272</v>
      </c>
      <c r="E78" s="144">
        <v>49999</v>
      </c>
      <c r="F78" s="145">
        <v>2019</v>
      </c>
      <c r="G78" s="138" t="s">
        <v>101</v>
      </c>
      <c r="H78" s="148">
        <v>1</v>
      </c>
      <c r="I78" s="142">
        <v>3</v>
      </c>
      <c r="J78" s="143" t="s">
        <v>90</v>
      </c>
      <c r="K78" s="157"/>
      <c r="L78" s="146"/>
      <c r="M78" s="147"/>
      <c r="U78" s="138"/>
    </row>
    <row r="79" spans="1:21" x14ac:dyDescent="0.3">
      <c r="A79">
        <f>+A78+1</f>
        <v>54</v>
      </c>
      <c r="B79" s="138" t="s">
        <v>86</v>
      </c>
      <c r="C79" s="138" t="s">
        <v>114</v>
      </c>
      <c r="D79" s="139" t="s">
        <v>272</v>
      </c>
      <c r="E79" s="144">
        <v>49999</v>
      </c>
      <c r="F79" s="145">
        <v>2019</v>
      </c>
      <c r="G79" s="138" t="s">
        <v>101</v>
      </c>
      <c r="H79" s="148">
        <v>1</v>
      </c>
      <c r="I79" s="142">
        <v>3</v>
      </c>
      <c r="J79" s="143" t="s">
        <v>90</v>
      </c>
      <c r="K79" s="157"/>
      <c r="L79" s="146"/>
      <c r="M79" s="147"/>
      <c r="U79" s="138"/>
    </row>
    <row r="80" spans="1:21" x14ac:dyDescent="0.3">
      <c r="A80">
        <f>+A79+1</f>
        <v>55</v>
      </c>
      <c r="B80" s="138" t="s">
        <v>86</v>
      </c>
      <c r="C80" s="138" t="s">
        <v>114</v>
      </c>
      <c r="D80" s="139" t="s">
        <v>272</v>
      </c>
      <c r="E80" s="144">
        <v>49999</v>
      </c>
      <c r="F80" s="145">
        <v>2019</v>
      </c>
      <c r="G80" s="138" t="s">
        <v>101</v>
      </c>
      <c r="H80" s="148">
        <v>1</v>
      </c>
      <c r="I80" s="142">
        <v>3</v>
      </c>
      <c r="J80" s="143" t="s">
        <v>90</v>
      </c>
      <c r="K80" s="157"/>
      <c r="L80" s="146"/>
      <c r="M80" s="147"/>
      <c r="U80" s="138"/>
    </row>
    <row r="81" spans="1:21" x14ac:dyDescent="0.3">
      <c r="A81">
        <f>+A80+1</f>
        <v>56</v>
      </c>
      <c r="B81" s="138" t="s">
        <v>86</v>
      </c>
      <c r="C81" s="138" t="s">
        <v>114</v>
      </c>
      <c r="D81" s="139" t="s">
        <v>272</v>
      </c>
      <c r="E81" s="144">
        <v>49999</v>
      </c>
      <c r="F81" s="145">
        <v>2019</v>
      </c>
      <c r="G81" s="138" t="s">
        <v>101</v>
      </c>
      <c r="H81" s="148">
        <v>1</v>
      </c>
      <c r="I81" s="142">
        <v>3</v>
      </c>
      <c r="J81" s="143" t="s">
        <v>90</v>
      </c>
      <c r="K81" s="157"/>
      <c r="L81" s="146"/>
      <c r="M81" s="147"/>
      <c r="U81" s="138"/>
    </row>
    <row r="82" spans="1:21" x14ac:dyDescent="0.3">
      <c r="A82">
        <f t="shared" ref="A82:A84" si="1">+A81+1</f>
        <v>57</v>
      </c>
      <c r="B82" s="138" t="s">
        <v>86</v>
      </c>
      <c r="C82" s="138" t="s">
        <v>114</v>
      </c>
      <c r="D82" s="139" t="s">
        <v>272</v>
      </c>
      <c r="E82" s="144">
        <v>49999</v>
      </c>
      <c r="F82" s="145">
        <v>2019</v>
      </c>
      <c r="G82" s="138" t="s">
        <v>101</v>
      </c>
      <c r="H82" s="148">
        <v>1</v>
      </c>
      <c r="I82" s="142">
        <v>3</v>
      </c>
      <c r="J82" s="143" t="s">
        <v>90</v>
      </c>
      <c r="K82" s="157"/>
      <c r="L82" s="146"/>
      <c r="M82" s="147"/>
      <c r="U82" s="138"/>
    </row>
    <row r="83" spans="1:21" x14ac:dyDescent="0.3">
      <c r="A83">
        <f t="shared" si="1"/>
        <v>58</v>
      </c>
      <c r="B83" s="138" t="s">
        <v>86</v>
      </c>
      <c r="C83" s="138" t="s">
        <v>114</v>
      </c>
      <c r="D83" s="139" t="s">
        <v>272</v>
      </c>
      <c r="E83" s="144">
        <v>49999</v>
      </c>
      <c r="F83" s="145">
        <v>2019</v>
      </c>
      <c r="G83" s="138" t="s">
        <v>101</v>
      </c>
      <c r="H83" s="148">
        <v>1</v>
      </c>
      <c r="I83" s="142">
        <v>3</v>
      </c>
      <c r="J83" s="143" t="s">
        <v>90</v>
      </c>
      <c r="K83" s="157"/>
      <c r="L83" s="146"/>
      <c r="M83" s="147"/>
      <c r="U83" s="138"/>
    </row>
    <row r="84" spans="1:21" x14ac:dyDescent="0.3">
      <c r="A84">
        <f t="shared" si="1"/>
        <v>59</v>
      </c>
      <c r="B84" s="138" t="s">
        <v>86</v>
      </c>
      <c r="C84" s="138" t="s">
        <v>114</v>
      </c>
      <c r="D84" s="139" t="s">
        <v>272</v>
      </c>
      <c r="E84" s="144">
        <v>49999</v>
      </c>
      <c r="F84" s="145">
        <v>2020</v>
      </c>
      <c r="G84" s="138" t="s">
        <v>101</v>
      </c>
      <c r="H84" s="148">
        <v>1</v>
      </c>
      <c r="I84" s="142">
        <v>3</v>
      </c>
      <c r="J84" s="143" t="s">
        <v>90</v>
      </c>
      <c r="K84" s="157"/>
      <c r="L84" s="146"/>
      <c r="M84" s="147"/>
      <c r="U84" s="138"/>
    </row>
    <row r="85" spans="1:21" x14ac:dyDescent="0.3">
      <c r="B85" s="143"/>
      <c r="C85" s="138"/>
      <c r="D85" s="158"/>
      <c r="E85" s="140"/>
      <c r="F85" s="145"/>
      <c r="G85" s="138"/>
      <c r="H85" s="148"/>
      <c r="I85" s="142"/>
      <c r="J85" s="143"/>
      <c r="K85" s="157"/>
      <c r="L85" s="153"/>
      <c r="M85" s="147"/>
      <c r="U85" s="138"/>
    </row>
    <row r="86" spans="1:21" x14ac:dyDescent="0.3">
      <c r="A86">
        <v>1</v>
      </c>
      <c r="B86" s="138" t="s">
        <v>86</v>
      </c>
      <c r="C86" s="138" t="s">
        <v>175</v>
      </c>
      <c r="D86" s="139" t="s">
        <v>176</v>
      </c>
      <c r="E86" s="144">
        <v>35751</v>
      </c>
      <c r="F86" s="145">
        <v>2001</v>
      </c>
      <c r="G86" s="138" t="s">
        <v>119</v>
      </c>
      <c r="H86" s="148">
        <v>1</v>
      </c>
      <c r="I86" s="142">
        <v>3</v>
      </c>
      <c r="J86" s="143" t="s">
        <v>90</v>
      </c>
      <c r="L86" s="146"/>
      <c r="M86" s="147"/>
      <c r="U86" s="138"/>
    </row>
    <row r="87" spans="1:21" x14ac:dyDescent="0.3">
      <c r="A87">
        <f t="shared" ref="A87:A92" si="2">+A86+1</f>
        <v>2</v>
      </c>
      <c r="B87" s="138" t="s">
        <v>86</v>
      </c>
      <c r="C87" s="138" t="s">
        <v>175</v>
      </c>
      <c r="D87" s="139" t="s">
        <v>177</v>
      </c>
      <c r="E87" s="144">
        <v>37278</v>
      </c>
      <c r="F87" s="145">
        <v>2001</v>
      </c>
      <c r="G87" s="138" t="s">
        <v>136</v>
      </c>
      <c r="H87" s="148">
        <v>1</v>
      </c>
      <c r="I87" s="142">
        <v>2</v>
      </c>
      <c r="J87" s="143" t="s">
        <v>148</v>
      </c>
      <c r="L87" s="146"/>
      <c r="M87" s="147"/>
      <c r="U87" s="138"/>
    </row>
    <row r="88" spans="1:21" x14ac:dyDescent="0.3">
      <c r="A88">
        <f t="shared" si="2"/>
        <v>3</v>
      </c>
      <c r="B88" s="138" t="s">
        <v>86</v>
      </c>
      <c r="C88" s="138" t="s">
        <v>175</v>
      </c>
      <c r="D88" s="139" t="s">
        <v>178</v>
      </c>
      <c r="E88" s="144">
        <v>37106</v>
      </c>
      <c r="F88" s="145">
        <v>2004</v>
      </c>
      <c r="G88" s="138" t="s">
        <v>136</v>
      </c>
      <c r="H88" s="148">
        <v>1</v>
      </c>
      <c r="I88" s="142">
        <v>3</v>
      </c>
      <c r="J88" s="143" t="s">
        <v>140</v>
      </c>
      <c r="L88" s="146"/>
      <c r="M88" s="147"/>
      <c r="U88" s="138"/>
    </row>
    <row r="89" spans="1:21" x14ac:dyDescent="0.3">
      <c r="A89">
        <f t="shared" si="2"/>
        <v>4</v>
      </c>
      <c r="B89" s="138" t="s">
        <v>86</v>
      </c>
      <c r="C89" s="138" t="s">
        <v>175</v>
      </c>
      <c r="D89" s="139" t="s">
        <v>179</v>
      </c>
      <c r="E89" s="144">
        <v>37178</v>
      </c>
      <c r="F89" s="145">
        <v>2004</v>
      </c>
      <c r="G89" s="138" t="s">
        <v>136</v>
      </c>
      <c r="H89" s="148">
        <v>1</v>
      </c>
      <c r="I89" s="142">
        <v>2</v>
      </c>
      <c r="J89" s="143" t="s">
        <v>140</v>
      </c>
      <c r="L89" s="146"/>
      <c r="M89" s="147"/>
      <c r="U89" s="138"/>
    </row>
    <row r="90" spans="1:21" x14ac:dyDescent="0.3">
      <c r="A90">
        <f t="shared" si="2"/>
        <v>5</v>
      </c>
      <c r="B90" s="138" t="s">
        <v>86</v>
      </c>
      <c r="C90" s="138" t="s">
        <v>175</v>
      </c>
      <c r="D90" s="139" t="s">
        <v>180</v>
      </c>
      <c r="E90" s="144">
        <v>36986</v>
      </c>
      <c r="F90" s="145">
        <v>2004</v>
      </c>
      <c r="G90" s="138" t="s">
        <v>136</v>
      </c>
      <c r="H90" s="148">
        <v>1</v>
      </c>
      <c r="I90" s="142">
        <v>3</v>
      </c>
      <c r="J90" s="143" t="s">
        <v>140</v>
      </c>
      <c r="L90" s="146"/>
      <c r="M90" s="147"/>
      <c r="U90" s="138"/>
    </row>
    <row r="91" spans="1:21" x14ac:dyDescent="0.3">
      <c r="A91">
        <f t="shared" si="2"/>
        <v>6</v>
      </c>
      <c r="B91" s="138" t="s">
        <v>86</v>
      </c>
      <c r="C91" s="138" t="s">
        <v>175</v>
      </c>
      <c r="D91" s="139" t="s">
        <v>181</v>
      </c>
      <c r="E91" s="144">
        <v>37383</v>
      </c>
      <c r="F91" s="145">
        <v>2005</v>
      </c>
      <c r="G91" s="138" t="s">
        <v>136</v>
      </c>
      <c r="H91" s="148">
        <v>1</v>
      </c>
      <c r="I91" s="142">
        <v>3</v>
      </c>
      <c r="J91" s="143" t="s">
        <v>140</v>
      </c>
      <c r="L91" s="146"/>
      <c r="M91" s="147"/>
      <c r="U91" s="138"/>
    </row>
    <row r="92" spans="1:21" x14ac:dyDescent="0.3">
      <c r="A92">
        <f t="shared" si="2"/>
        <v>7</v>
      </c>
      <c r="B92" s="138" t="s">
        <v>86</v>
      </c>
      <c r="C92" s="138" t="s">
        <v>175</v>
      </c>
      <c r="D92" s="139" t="s">
        <v>182</v>
      </c>
      <c r="E92" s="144">
        <v>36207</v>
      </c>
      <c r="F92" s="145">
        <v>2009</v>
      </c>
      <c r="G92" s="138" t="s">
        <v>136</v>
      </c>
      <c r="H92" s="148">
        <v>1</v>
      </c>
      <c r="I92" s="142">
        <v>3</v>
      </c>
      <c r="J92" s="143" t="s">
        <v>140</v>
      </c>
      <c r="L92" s="146"/>
      <c r="M92" s="147"/>
      <c r="U92" s="138"/>
    </row>
    <row r="93" spans="1:21" x14ac:dyDescent="0.3">
      <c r="C93" s="138"/>
      <c r="E93" s="140"/>
      <c r="F93" s="141"/>
      <c r="G93" s="138"/>
      <c r="H93" s="148"/>
      <c r="I93" s="142"/>
      <c r="J93" s="143"/>
      <c r="U93" s="138"/>
    </row>
    <row r="94" spans="1:21" x14ac:dyDescent="0.3">
      <c r="C94" s="138"/>
      <c r="E94" s="140"/>
      <c r="F94" s="141"/>
      <c r="G94" s="138"/>
      <c r="H94" s="148"/>
      <c r="I94" s="142"/>
      <c r="J94" s="143"/>
    </row>
    <row r="95" spans="1:21" x14ac:dyDescent="0.3">
      <c r="C95" s="138"/>
      <c r="E95" s="140"/>
      <c r="F95" s="141"/>
      <c r="G95" s="138"/>
      <c r="H95" s="148"/>
      <c r="I95" s="142"/>
      <c r="J95" s="143"/>
    </row>
    <row r="96" spans="1:21" x14ac:dyDescent="0.3">
      <c r="C96" s="138"/>
      <c r="E96" s="140"/>
      <c r="F96" s="141"/>
      <c r="G96" s="138"/>
      <c r="H96" s="148"/>
      <c r="I96" s="142"/>
      <c r="J96" s="143"/>
    </row>
    <row r="97" spans="3:11" x14ac:dyDescent="0.3">
      <c r="C97" s="138"/>
      <c r="E97" s="140"/>
      <c r="F97" s="141"/>
      <c r="G97" s="138"/>
      <c r="H97" s="148"/>
      <c r="I97" s="142"/>
      <c r="J97" s="143"/>
    </row>
    <row r="98" spans="3:11" x14ac:dyDescent="0.3">
      <c r="C98" s="138"/>
      <c r="E98" s="140"/>
      <c r="F98" s="141"/>
      <c r="G98" s="138"/>
      <c r="H98" s="148"/>
      <c r="I98" s="142"/>
      <c r="J98" s="143"/>
      <c r="K98" s="157"/>
    </row>
    <row r="99" spans="3:11" x14ac:dyDescent="0.3">
      <c r="C99" s="138"/>
      <c r="E99" s="140"/>
      <c r="F99" s="141"/>
      <c r="G99" s="138"/>
      <c r="H99" s="148"/>
      <c r="I99" s="142"/>
      <c r="J99" s="143"/>
      <c r="K99" s="157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Key figures</vt:lpstr>
      <vt:lpstr>P&amp;L</vt:lpstr>
      <vt:lpstr>Coverage</vt:lpstr>
      <vt:lpstr>Segment details</vt:lpstr>
      <vt:lpstr>Fleet overview</vt:lpstr>
      <vt:lpstr>Balance</vt:lpstr>
      <vt:lpstr>Cash flow</vt:lpstr>
      <vt:lpstr>Fleet list as of 31 Mar 2018</vt:lpstr>
      <vt:lpstr>'Cash flow'!_15PENGE_1</vt:lpstr>
      <vt:lpstr>Balance!BALAKT</vt:lpstr>
      <vt:lpstr>Balance!BALPAS</vt:lpstr>
      <vt:lpstr>Balance!Print_Area</vt:lpstr>
      <vt:lpstr>'Cash flow'!Print_Area</vt:lpstr>
      <vt:lpstr>'P&amp;L'!Print_Area</vt:lpstr>
      <vt:lpstr>'P&amp;L'!RESOPG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Bendixen</dc:creator>
  <cp:lastModifiedBy>Christian Lintner</cp:lastModifiedBy>
  <dcterms:created xsi:type="dcterms:W3CDTF">2017-03-09T08:02:43Z</dcterms:created>
  <dcterms:modified xsi:type="dcterms:W3CDTF">2018-05-17T06:21:36Z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